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40" tabRatio="987" activeTab="0"/>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Sabiedrība'!$A$2:$P$119</definedName>
    <definedName name="_xlnm.Print_Area" localSheetId="2">'VTP2 Pārvalde'!$A$2:$P$33</definedName>
    <definedName name="_xlnm.Print_Area" localSheetId="3">'VTP3 Vide'!$A$2:$P$71</definedName>
    <definedName name="_xlnm.Print_Area" localSheetId="4">'VTP4 Infrastruktūra'!$A$2:$P$68</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<sst xmlns="http://schemas.openxmlformats.org/spreadsheetml/2006/main" count="1727" uniqueCount="1169">
  <si>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</si>
  <si>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</si>
  <si>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</si>
  <si>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</si>
  <si>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</si>
  <si>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</si>
  <si>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</si>
  <si>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</si>
  <si>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</si>
  <si>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</si>
  <si>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</si>
  <si>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</si>
  <si>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</si>
  <si>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</si>
  <si>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</si>
  <si>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</si>
  <si>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</si>
  <si>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</si>
  <si>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</si>
  <si>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</si>
  <si>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</si>
  <si>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</si>
  <si>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</si>
  <si>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</si>
  <si>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</si>
  <si>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</si>
  <si>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</si>
  <si>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</si>
  <si>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</si>
  <si>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</si>
  <si>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</si>
  <si>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</si>
  <si>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</si>
  <si>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</si>
  <si>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</si>
  <si>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</si>
  <si>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</si>
  <si>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</si>
  <si>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</si>
  <si>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</si>
  <si>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</si>
  <si>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</si>
  <si>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</si>
  <si>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</si>
  <si>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</si>
  <si>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</si>
  <si>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</si>
  <si>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</si>
  <si>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</si>
  <si>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</si>
  <si>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</si>
  <si>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</si>
  <si>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</si>
  <si>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</si>
  <si>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</si>
  <si>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</si>
  <si>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</si>
  <si>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</si>
  <si>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</si>
  <si>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</si>
  <si>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</si>
  <si>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</si>
  <si>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</si>
  <si>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</si>
  <si>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</si>
  <si>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</si>
  <si>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</si>
  <si>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</si>
  <si>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</si>
  <si>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</si>
  <si>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</si>
  <si>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</si>
  <si>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</si>
  <si>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</si>
  <si>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</si>
  <si>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</si>
  <si>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</si>
  <si>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</si>
  <si>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</si>
  <si>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</si>
  <si>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</si>
  <si>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</si>
  <si>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</si>
  <si>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</si>
  <si>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</si>
  <si>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</si>
  <si>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</si>
  <si>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</si>
  <si>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</si>
  <si>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</si>
  <si>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</si>
  <si>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</si>
  <si>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</si>
  <si>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</si>
  <si>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</si>
  <si>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</si>
  <si>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</si>
  <si>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</si>
  <si>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</si>
  <si>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</si>
  <si>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</si>
  <si>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</si>
  <si>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</si>
  <si>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</si>
  <si>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</si>
  <si>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</si>
  <si>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</si>
  <si>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</si>
  <si>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</si>
  <si>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</si>
  <si>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</si>
  <si>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</si>
  <si>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</si>
  <si>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</si>
  <si>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</si>
  <si>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</si>
  <si>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</si>
  <si>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</si>
  <si>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</si>
  <si>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</si>
  <si>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</si>
  <si>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</si>
  <si>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</si>
  <si>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</si>
  <si>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</si>
  <si>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</si>
  <si>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</si>
  <si>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</si>
  <si>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</si>
  <si>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</si>
  <si>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</si>
  <si>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</si>
  <si>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</si>
  <si>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</si>
  <si>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</si>
  <si>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</si>
  <si>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</si>
  <si>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</si>
  <si>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</si>
  <si>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</si>
  <si>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</si>
  <si>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</si>
  <si>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</si>
  <si>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</si>
  <si>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</si>
  <si>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</si>
  <si>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</si>
  <si>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</si>
  <si>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</si>
  <si>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</si>
  <si>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</si>
  <si>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</si>
  <si>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</si>
  <si>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</si>
  <si>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</si>
  <si>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</si>
  <si>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</si>
  <si>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</si>
  <si>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</si>
  <si>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</si>
  <si>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</si>
  <si>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</si>
  <si>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</si>
  <si>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</si>
  <si>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</si>
  <si>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</si>
  <si>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</si>
  <si>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</si>
  <si>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</si>
  <si>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</si>
  <si>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</si>
  <si>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</si>
  <si>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</si>
  <si>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</si>
  <si>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</si>
  <si>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</si>
  <si>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</si>
  <si>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</si>
  <si>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</si>
  <si>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</si>
  <si>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</si>
  <si>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</si>
  <si>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</si>
  <si>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</si>
  <si>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</si>
  <si>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</si>
  <si>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</si>
  <si>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</si>
  <si>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</si>
  <si>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</si>
  <si>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</si>
  <si>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</si>
  <si>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</si>
  <si>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</si>
  <si>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</si>
  <si>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</si>
  <si>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</si>
  <si>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</si>
  <si>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</si>
  <si>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</si>
  <si>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</si>
  <si>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</si>
  <si>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</si>
  <si>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</si>
  <si>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</si>
  <si>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</si>
  <si>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</si>
  <si>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</si>
  <si>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</si>
  <si>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</si>
  <si>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</si>
  <si>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</si>
  <si>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</si>
  <si>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</si>
  <si>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</si>
  <si>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</si>
  <si>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</si>
  <si>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</si>
  <si>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</si>
  <si>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</si>
  <si>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</si>
  <si>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</si>
  <si>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</si>
  <si>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</si>
  <si>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</si>
  <si>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</si>
  <si>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</si>
  <si>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</si>
  <si>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</si>
  <si>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</si>
  <si>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</si>
  <si>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</si>
  <si>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</si>
  <si>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</si>
  <si>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</si>
  <si>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</si>
  <si>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</si>
  <si>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</si>
  <si>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</si>
  <si>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</si>
  <si>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</si>
  <si>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</si>
  <si>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</si>
  <si>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</si>
  <si>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</si>
  <si>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</si>
  <si>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</si>
  <si>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</si>
  <si>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</si>
  <si>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</si>
  <si>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</si>
  <si>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</si>
  <si>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</si>
  <si>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</si>
  <si>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</si>
  <si>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</si>
  <si>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</si>
  <si>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</si>
  <si>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</si>
  <si>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</si>
  <si>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</si>
  <si>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</si>
  <si>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</si>
  <si>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</si>
  <si>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</si>
  <si>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</si>
  <si>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</si>
  <si>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</si>
  <si>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</si>
  <si>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</si>
  <si>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</si>
  <si>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</si>
  <si>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</si>
  <si>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</si>
  <si>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</si>
  <si>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</si>
  <si>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</si>
  <si>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</si>
  <si>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</si>
  <si>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</si>
  <si>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</si>
  <si>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</si>
  <si>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</si>
  <si>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</si>
  <si>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</si>
  <si>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</si>
  <si>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</si>
  <si>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</si>
  <si>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</si>
  <si>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</si>
  <si>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</si>
  <si>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</si>
  <si>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</si>
  <si>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</si>
  <si>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</si>
  <si>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</si>
  <si>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</si>
  <si>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</si>
  <si>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</si>
  <si>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</si>
  <si>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</si>
  <si>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</si>
  <si>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</si>
  <si>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</si>
  <si>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</si>
  <si>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</si>
  <si>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</si>
  <si>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</si>
  <si>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</si>
  <si>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</si>
  <si>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</si>
  <si>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</si>
  <si>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</si>
  <si>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</si>
  <si>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</si>
  <si>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</si>
  <si>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</si>
  <si>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</si>
  <si>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</si>
  <si>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</si>
  <si>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</si>
  <si>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</si>
  <si>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</si>
  <si>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</si>
  <si>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</si>
  <si>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</si>
  <si>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</si>
  <si>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</si>
  <si>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</si>
  <si>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</si>
  <si>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</si>
  <si>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</si>
  <si>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</si>
  <si>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</si>
  <si>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</si>
  <si>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</si>
  <si>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</si>
  <si>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</si>
  <si>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</si>
  <si>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</si>
  <si>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</si>
  <si>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</si>
  <si>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</si>
  <si>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</si>
  <si>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</si>
  <si>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</si>
  <si>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</si>
  <si>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</si>
  <si>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</si>
  <si>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</si>
  <si>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</si>
  <si>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</si>
  <si>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</si>
  <si>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</si>
  <si>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</si>
  <si>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</si>
  <si>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</si>
  <si>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</si>
  <si>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</si>
  <si>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</si>
  <si>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</si>
  <si>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</si>
  <si>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</si>
  <si>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</si>
  <si>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</si>
  <si>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</si>
  <si>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</si>
  <si>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</si>
  <si>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</si>
  <si>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</si>
  <si>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</si>
  <si>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</si>
  <si>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</si>
  <si>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</si>
  <si>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</si>
  <si>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</si>
  <si>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</si>
  <si>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</si>
  <si>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</si>
  <si>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</si>
  <si>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</si>
  <si>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</si>
  <si>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</si>
  <si>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</si>
  <si>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</si>
  <si>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</si>
  <si>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</si>
  <si>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</si>
  <si>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</si>
  <si>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</si>
  <si>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</si>
  <si>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</si>
  <si>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</si>
  <si>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</si>
  <si>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</si>
  <si>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</si>
  <si>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</si>
  <si>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</si>
  <si>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</si>
  <si>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</si>
  <si>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</si>
  <si>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</si>
  <si>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</si>
  <si>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</si>
  <si>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</si>
  <si>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</si>
  <si>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</si>
  <si>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</si>
  <si>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</si>
  <si>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</si>
  <si>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</si>
  <si>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</si>
  <si>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</si>
  <si>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</si>
  <si>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</si>
  <si>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</si>
  <si>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</si>
  <si>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</si>
  <si>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</si>
  <si>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</si>
  <si>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</si>
  <si>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</si>
  <si>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</si>
  <si>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</si>
  <si>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</si>
  <si>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</si>
  <si>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</si>
  <si>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</si>
  <si>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</si>
  <si>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</si>
  <si>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</si>
  <si>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</si>
  <si>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</si>
  <si>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</si>
  <si>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</si>
  <si>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</si>
  <si>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</si>
  <si>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</si>
  <si>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</si>
  <si>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</si>
  <si>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</si>
  <si>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</si>
  <si>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</si>
  <si>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</si>
  <si>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</si>
  <si>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</si>
  <si>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</si>
  <si>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</si>
  <si>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</si>
  <si>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</si>
  <si>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</si>
  <si>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</si>
  <si>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</si>
  <si>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</si>
  <si>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</si>
  <si>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</si>
  <si>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</si>
  <si>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</si>
  <si>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</si>
  <si>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</si>
  <si>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</si>
  <si>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</si>
  <si>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</si>
  <si>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</si>
  <si>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</si>
  <si>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</si>
  <si>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</si>
  <si>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</si>
  <si>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</si>
  <si>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</si>
  <si>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</si>
  <si>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</si>
  <si>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</si>
  <si>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</si>
  <si>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</si>
  <si>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</si>
  <si>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</si>
  <si>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</si>
  <si>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</si>
  <si>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</si>
  <si>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</si>
  <si>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</si>
  <si>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</si>
  <si>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</si>
  <si>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</si>
  <si>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</si>
  <si>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</si>
  <si>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</si>
  <si>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</si>
  <si>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</si>
  <si>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</si>
  <si>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</si>
  <si>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</si>
  <si>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</si>
  <si>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</si>
  <si>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</si>
  <si>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</si>
  <si>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</si>
  <si>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</si>
  <si>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</si>
  <si>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</si>
  <si>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</si>
  <si>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</si>
  <si>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</si>
  <si>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</si>
  <si>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</si>
  <si>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</si>
  <si>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</si>
  <si>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</si>
  <si>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</si>
  <si>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</si>
  <si>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</si>
  <si>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</si>
  <si>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</si>
  <si>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</si>
  <si>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</si>
  <si>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</si>
  <si>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</si>
  <si>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</si>
  <si>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</si>
  <si>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</si>
  <si>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</si>
  <si>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</si>
  <si>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</si>
  <si>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</si>
  <si>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</si>
  <si>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</si>
  <si>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</si>
  <si>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</si>
  <si>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</si>
  <si>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</si>
  <si>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</si>
  <si>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</si>
  <si>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</si>
  <si>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</si>
  <si>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</si>
  <si>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</si>
  <si>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</si>
  <si>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</si>
  <si>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</si>
  <si>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</si>
  <si>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</si>
  <si>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</si>
  <si>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</si>
  <si>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</si>
  <si>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</si>
  <si>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</si>
  <si>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</si>
  <si>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</si>
  <si>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</si>
  <si>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</si>
  <si>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</si>
  <si>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</si>
  <si>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</si>
  <si>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</si>
  <si>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</si>
  <si>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</si>
  <si>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</si>
  <si>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</si>
  <si>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</si>
  <si>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</si>
  <si>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</si>
  <si>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</si>
  <si>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</si>
  <si>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</si>
  <si>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</si>
  <si>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</si>
  <si>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</si>
  <si>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</si>
  <si>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</si>
  <si>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</si>
  <si>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</si>
  <si>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</si>
  <si>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</si>
  <si>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</si>
  <si>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</si>
  <si>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</si>
  <si>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Balvu novada domes priekšsēdētājs _______________________ S. Maksimovs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</si>
  <si>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</si>
  <si>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</si>
  <si>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</si>
  <si>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</si>
  <si>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</si>
  <si>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</si>
  <si>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</si>
  <si>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</si>
  <si>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</si>
  <si>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</si>
  <si>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</si>
  <si>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</si>
  <si>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</si>
  <si>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</si>
  <si>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</si>
  <si>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</si>
  <si>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</si>
  <si>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</si>
  <si>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</si>
  <si>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</si>
  <si>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</si>
  <si>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</si>
  <si>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</si>
  <si>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</si>
  <si>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</si>
  <si>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</si>
  <si>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</si>
  <si>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</si>
  <si>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</si>
  <si>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</si>
  <si>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</si>
  <si>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</si>
  <si>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</si>
  <si>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</si>
  <si>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</si>
  <si>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</si>
  <si>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</si>
  <si>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</si>
  <si>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</si>
  <si>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</si>
  <si>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</si>
  <si>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</si>
  <si>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</si>
  <si>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</si>
  <si>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</si>
  <si>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</si>
  <si>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</si>
  <si>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</si>
  <si>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</si>
  <si>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</si>
  <si>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</si>
  <si>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</si>
  <si>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</si>
  <si>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</si>
  <si>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</si>
  <si>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</si>
  <si>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</si>
  <si>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</si>
  <si>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</si>
  <si>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</si>
  <si>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</si>
  <si>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</si>
  <si>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</si>
  <si>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</si>
  <si>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</si>
  <si>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</si>
  <si>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</si>
  <si>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</si>
  <si>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</si>
  <si>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</si>
  <si>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</si>
  <si>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</si>
  <si>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</si>
  <si>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</si>
  <si>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</si>
  <si>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</si>
  <si>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</si>
  <si>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</si>
  <si>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</si>
  <si>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</si>
  <si>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</si>
  <si>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</si>
  <si>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</si>
  <si>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</si>
  <si>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</si>
  <si>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</si>
  <si>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</si>
  <si>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</si>
  <si>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</si>
  <si>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</si>
  <si>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</si>
  <si>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</si>
  <si>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</si>
  <si>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</si>
  <si>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</si>
  <si>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</si>
  <si>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</si>
  <si>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</si>
  <si>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</si>
  <si>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</si>
  <si>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</si>
  <si>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</si>
  <si>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</si>
  <si>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</si>
  <si>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</si>
  <si>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</si>
  <si>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</si>
  <si>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</si>
  <si>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</si>
  <si>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</si>
  <si>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</si>
  <si>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</si>
  <si>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</si>
  <si>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</si>
  <si>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</si>
  <si>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</si>
  <si>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</si>
  <si>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</si>
  <si>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</si>
  <si>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</si>
  <si>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</si>
  <si>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</si>
  <si>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</si>
  <si>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</si>
  <si>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</si>
  <si>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</si>
  <si>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</si>
  <si>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</si>
  <si>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</si>
  <si>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</si>
  <si>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</si>
  <si>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</si>
  <si>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</si>
  <si>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</si>
  <si>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</si>
  <si>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</si>
  <si>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</si>
  <si>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</si>
  <si>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</si>
  <si>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</si>
  <si>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</si>
  <si>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</si>
  <si>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</si>
  <si>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</si>
  <si>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</si>
  <si>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</si>
  <si>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</si>
  <si>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</si>
  <si>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</si>
  <si>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</si>
  <si>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</si>
  <si>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</si>
  <si>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</si>
  <si>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</si>
  <si>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</si>
  <si>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</si>
  <si>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</si>
  <si>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</si>
  <si>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</si>
  <si>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</si>
  <si>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</si>
  <si>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</si>
  <si>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</si>
  <si>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</si>
  <si>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</si>
  <si>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</si>
  <si>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</si>
  <si>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</si>
  <si>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</si>
  <si>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</si>
  <si>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</si>
  <si>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</si>
  <si>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</si>
  <si>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</si>
  <si>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</si>
  <si>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</si>
  <si>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</si>
  <si>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</si>
  <si>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</si>
  <si>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</si>
  <si>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</si>
  <si>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</si>
  <si>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</si>
  <si>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</si>
  <si>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</si>
  <si>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</si>
  <si>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</si>
  <si>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</si>
  <si>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</si>
  <si>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</si>
  <si>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</si>
  <si>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</si>
  <si>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</si>
  <si>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</si>
  <si>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</si>
  <si>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</si>
  <si>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</si>
  <si>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</si>
  <si>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</si>
  <si>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</si>
  <si>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</si>
  <si>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</si>
  <si>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</si>
  <si>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</si>
  <si>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</si>
  <si>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</si>
  <si>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</si>
  <si>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</si>
  <si>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</si>
  <si>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</si>
  <si>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</si>
  <si>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</si>
  <si>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</si>
  <si>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</si>
  <si>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</si>
  <si>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</si>
  <si>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</si>
  <si>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</si>
  <si>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</si>
  <si>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</si>
  <si>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</si>
  <si>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</si>
  <si>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</si>
  <si>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</si>
  <si>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</si>
  <si>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</si>
  <si>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</si>
  <si>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</si>
  <si>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</si>
  <si>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</si>
  <si>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</si>
  <si>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</si>
  <si>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</si>
  <si>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</si>
  <si>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</si>
  <si>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BALVU PAGASTS</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</si>
  <si>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</si>
  <si>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</si>
  <si>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</si>
  <si>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</si>
  <si>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</si>
  <si>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</si>
  <si>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</si>
  <si>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</si>
  <si>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</si>
  <si>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</si>
  <si>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</si>
  <si>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</si>
  <si>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</si>
  <si>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</si>
  <si>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</si>
  <si>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</si>
  <si>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</si>
  <si>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</si>
  <si>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</si>
  <si>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</si>
  <si>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</si>
  <si>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</si>
  <si>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</si>
  <si>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</si>
  <si>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</si>
  <si>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</si>
  <si>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</si>
  <si>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</si>
  <si>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</si>
  <si>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</si>
  <si>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</si>
  <si>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</si>
  <si>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</si>
  <si>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</si>
  <si>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</si>
  <si>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</si>
  <si>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</si>
  <si>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</si>
  <si>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</si>
  <si>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</si>
  <si>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</si>
  <si>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</si>
  <si>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</si>
  <si>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</si>
  <si>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</si>
  <si>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</si>
  <si>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</si>
  <si>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</si>
  <si>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</si>
  <si>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</si>
  <si>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</si>
  <si>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</si>
  <si>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</si>
  <si>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</si>
  <si>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</si>
  <si>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</si>
  <si>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</si>
  <si>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</si>
  <si>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</si>
  <si>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</si>
  <si>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</si>
  <si>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</si>
  <si>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</si>
  <si>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</si>
  <si>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</si>
  <si>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</si>
  <si>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</si>
  <si>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</si>
  <si>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</si>
  <si>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</si>
  <si>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</si>
  <si>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</si>
  <si>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</si>
  <si>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</si>
  <si>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</si>
  <si>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</si>
  <si>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</si>
  <si>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</si>
  <si>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</si>
  <si>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</si>
  <si>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</si>
  <si>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</si>
  <si>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</si>
  <si>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</si>
  <si>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</si>
  <si>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</si>
  <si>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</si>
  <si>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</si>
  <si>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</si>
  <si>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</si>
  <si>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</si>
  <si>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</si>
  <si>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</si>
  <si>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</si>
  <si>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</si>
  <si>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</si>
  <si>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</si>
  <si>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</si>
  <si>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</si>
  <si>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</si>
  <si>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</si>
  <si>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</si>
  <si>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</si>
  <si>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</si>
  <si>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</si>
  <si>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</si>
  <si>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</si>
  <si>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</si>
  <si>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</si>
  <si>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</si>
  <si>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</si>
  <si>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</si>
  <si>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</si>
  <si>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</si>
  <si>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</si>
  <si>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</si>
  <si>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</si>
  <si>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</si>
  <si>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</si>
  <si>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</si>
  <si>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</si>
  <si>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</si>
  <si>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</si>
  <si>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</si>
  <si>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</si>
  <si>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</si>
  <si>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</si>
  <si>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</si>
  <si>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</si>
  <si>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</si>
  <si>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</si>
  <si>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</si>
  <si>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</si>
  <si>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</si>
  <si>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</si>
  <si>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</si>
  <si>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</si>
  <si>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</si>
  <si>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</si>
  <si>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</si>
  <si>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</si>
  <si>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</si>
  <si>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</si>
  <si>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</si>
  <si>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</si>
  <si>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</si>
  <si>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</si>
  <si>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</si>
  <si>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</si>
  <si>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</si>
  <si>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</si>
  <si>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</si>
  <si>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</si>
  <si>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</si>
  <si>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</si>
  <si>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</si>
  <si>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</si>
  <si>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</si>
  <si>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</si>
  <si>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</si>
  <si>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</si>
  <si>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</si>
  <si>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</si>
  <si>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</si>
  <si>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</si>
  <si>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</si>
  <si>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</si>
  <si>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</si>
  <si>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</si>
  <si>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</si>
  <si>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</si>
  <si>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</si>
  <si>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</si>
  <si>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</si>
  <si>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</si>
  <si>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</si>
  <si>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</si>
  <si>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</si>
  <si>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</si>
  <si>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</si>
  <si>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</si>
  <si>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</si>
  <si>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</si>
  <si>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</si>
  <si>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</si>
  <si>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</si>
  <si>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</si>
  <si>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</si>
  <si>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</si>
  <si>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</si>
  <si>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</si>
  <si>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</si>
  <si>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</si>
  <si>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</si>
  <si>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</si>
  <si>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</si>
  <si>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</si>
  <si>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</si>
  <si>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</si>
  <si>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</si>
  <si>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</si>
  <si>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</si>
  <si>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</si>
  <si>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</si>
  <si>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</si>
  <si>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</si>
  <si>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</si>
  <si>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</si>
  <si>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</si>
  <si>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</si>
  <si>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</si>
  <si>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</si>
  <si>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</si>
  <si>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</si>
  <si>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</si>
  <si>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</si>
  <si>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</si>
  <si>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</si>
  <si>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</si>
  <si>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</si>
  <si>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</si>
  <si>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</si>
  <si>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</si>
  <si>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</si>
  <si>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</si>
  <si>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</si>
  <si>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</si>
  <si>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</si>
  <si>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</si>
  <si>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</si>
  <si>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</si>
  <si>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</si>
  <si>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</si>
  <si>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</si>
  <si>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</si>
  <si>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</si>
  <si>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</si>
  <si>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</si>
  <si>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</si>
  <si>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</si>
  <si>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</si>
  <si>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</si>
  <si>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</si>
  <si>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</si>
  <si>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</si>
  <si>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</si>
  <si>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</si>
  <si>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</si>
  <si>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</si>
  <si>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</si>
  <si>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</si>
  <si>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</si>
  <si>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</si>
  <si>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</si>
  <si>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</si>
  <si>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</si>
  <si>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Pagastu pārvaldes
Tehniskā nodaļa
Attīstības plānošanas nodaļa</t>
  </si>
  <si>
    <t>Kubulu pagasts</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</si>
  <si>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</si>
  <si>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</si>
  <si>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</si>
  <si>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</si>
  <si>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</si>
  <si>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</si>
  <si>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</si>
  <si>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</si>
  <si>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</si>
  <si>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</si>
  <si>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</si>
  <si>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</si>
  <si>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</si>
  <si>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</si>
  <si>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</si>
  <si>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</si>
  <si>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</si>
  <si>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</si>
  <si>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</si>
  <si>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</si>
  <si>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</si>
  <si>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</si>
  <si>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</si>
  <si>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</si>
  <si>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</si>
  <si>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</si>
  <si>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</si>
  <si>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</si>
  <si>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</si>
  <si>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</si>
  <si>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</si>
  <si>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</si>
  <si>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</si>
  <si>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</si>
  <si>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</si>
  <si>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</si>
  <si>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</si>
  <si>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Valsts budžeta programma, LVAF</t>
  </si>
  <si>
    <t>LAZDULEJAS, BĒRZKALNES, SUSĀJU, MEDŅEVAS PAGASTI</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</si>
  <si>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</si>
  <si>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</si>
  <si>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</si>
  <si>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</si>
  <si>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Jaunu prasmju un iemaņu iegūšana skolēniem. Izglītības iestāžu konkurētspējas palielināšana</t>
  </si>
  <si>
    <t>A1.1.1.6.</t>
  </si>
  <si>
    <t>Transporta iegāde skolēnu pārvadāšanai</t>
  </si>
  <si>
    <t>Autobusa iegāde skolēnu pārvadājumiem</t>
  </si>
  <si>
    <t>Autobusa iegāde Balvu novada pašvaldības pirmsskolas vecuma bērnu un skolēnu pārvadāšanai</t>
  </si>
  <si>
    <t>Novada administrācija
Pagastu pārvaldes</t>
  </si>
  <si>
    <t>AF</t>
  </si>
  <si>
    <t>Izbūvētas vai mobilas elektrotransportlīdzekļu ātrās uzlādes stacijas</t>
  </si>
  <si>
    <t xml:space="preserve">Attīstības plānošanas nodaļa Tehniska nodaļa             </t>
  </si>
  <si>
    <t>Attīstības plānošanas nodaļa Tehniskā nodaļa
PSIA Balvu ATU</t>
  </si>
  <si>
    <t>Balvu novada identitātes jauns vizuāli - grafiskais zīmols;  tūrisma attīstības stratēģija ("Tirgus pētījums mērķa tirgos  Balvu novada starptautiskās konkurētspējas veicināšanai tūrismā"), mārketinga koncepcija un komunikācijas plāns; tematiskā plānojuma izstrāde tūrisma attīstībai nozīmīgām teritorijām</t>
  </si>
  <si>
    <t>Katru gadu pašvaldība apstiprina ikgadējo Rīcības un investīciju plānu ar precizētu informāciju</t>
  </si>
  <si>
    <t>Sarkanos fontos iezīmēti projekti, kas iekļauti investīciju plāna aktualizētajā redakcijā, kā arī citi precizējumi plānā</t>
  </si>
  <si>
    <r>
      <t>Elektrotransporta iegāde CO</t>
    </r>
    <r>
      <rPr>
        <vertAlign val="subscript"/>
        <sz val="11"/>
        <color indexed="8"/>
        <rFont val="Corporate S Light"/>
        <family val="1"/>
      </rPr>
      <t>2</t>
    </r>
    <r>
      <rPr>
        <sz val="11"/>
        <color indexed="8"/>
        <rFont val="Corporate S Light"/>
        <family val="1"/>
      </rPr>
      <t xml:space="preserve"> izmešu samazināšanai</t>
    </r>
  </si>
  <si>
    <t>Taisnīgas pārkārtošanās fonds (TPF)</t>
  </si>
  <si>
    <t>Bezemisijas transportlīdzekļu iegāde  Balvu novadā klimatneitralitātes veicināšanai</t>
  </si>
  <si>
    <t>M2 kategorijas bezemisiju transportlīdzekļa iegāde pašvaldības funkciju nodrošināšanai</t>
  </si>
  <si>
    <t>Dabas lieguma "Stompaku purvi" dabas aizsardzības plāna aktualizāšana</t>
  </si>
  <si>
    <t>Daugavpils Universitāte</t>
  </si>
  <si>
    <t>Attīstības plānošanas nodaļa 
Tehniskā nodaļa</t>
  </si>
  <si>
    <t>Izstrādāts ĪADT dabas lieguma "Stompaku purvi"  aktualizētais dabas aizsardzības plāns, noteikti nepieciešamie apsaimniekošanas un aizsardzības pasākumi, kas nodrošina labvēlīgu aizsardzības statusu un mērķu sasniegšanu teritorijas dabas vērtībām, ņemot vērā Balvu novada domes apstiprināto "Stompaku nacionālo partizānu nometnes  "Saliņu mītnes" atjaunošanas un teritorijas labiekārtošanas plāns 2022. -2032. gadam"</t>
  </si>
  <si>
    <t>Attīstības plānošanas nodaļa
Balvu pilsētas  pārvalde</t>
  </si>
  <si>
    <t>Balvu muižas un ezera krastmalas publiskās ārtelpas attīstība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</si>
  <si>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
Uzlabota notekūdeņu attīrīšanas iekārtu darbības kvalitāte, mazināti vides piesārņojuma potenciālie riski.</t>
  </si>
  <si>
    <t>NOVADS</t>
  </si>
  <si>
    <t xml:space="preserve">Novada administrācija
</t>
  </si>
  <si>
    <t>Pašvaldības funkciju  nodrošināšana teritorijas efektīvai pārvaldībai</t>
  </si>
  <si>
    <t>Pašvaldību funkciju nodrošināšanai veikts 7 transportlīdzekļu izpirkums no līzinga.</t>
  </si>
  <si>
    <t>Sociālo mājokļu atjaunošana vai jaunu sociālo mājokļu būvniecība Balvu novadā</t>
  </si>
  <si>
    <t>Atjaunoti 15 pašvaldības dzīvokļi sociāli atstumto kopienu, mājsaimniecību ar zemiem ienākumiem un nelabvēlīgā situācijā esošo grupu, tostarp cilvēku ar īpašām vajadzībām personām izīrēšanai</t>
  </si>
  <si>
    <t>Atbalsta pasākumu cilvēkiem ar invaliditāti mājokļu vides pieejamības nodrošināšanā Balvu novadā</t>
  </si>
  <si>
    <t>Divu personu ar invaliditāti, kurām ir kustību traucējumi, mājokļa pielāgošana nodarbinātības veicināšanai</t>
  </si>
  <si>
    <t>Primārās enerģijas gada patēriņa samazinājums sabiedriskajā ēkā  63006 kWh/gadā;
Siltumnīcefekta (ogļskābo) gāzu samazinājums gadā,t.s.k. C02 emisijas ekvivalents 2,652 tonnas gadā.</t>
  </si>
  <si>
    <t xml:space="preserve">Balvu pilsētas tranzītielu atjaunošana </t>
  </si>
  <si>
    <t xml:space="preserve">ERAF, Valsts budžeta dotācija </t>
  </si>
  <si>
    <t>Atjaunoti Bērzpils, Brīvības, Stacijas, Partizānu ielas posmi, inženierkomunikāciju sakārtošana</t>
  </si>
  <si>
    <t>Attīstības plānošanas nodaļa, Tehniskā nodaļa, PA SAN-TEX</t>
  </si>
  <si>
    <t>Jauna mācību korpusa būvniecība Kārsavas ielā 22</t>
  </si>
  <si>
    <t>Jauna mācību korpusa uzbūve Kārsavas ielā 22, Baltinavā</t>
  </si>
  <si>
    <t>Baltinavas pagasta pārvalde    Attīstības plānošanas nodaļa</t>
  </si>
  <si>
    <r>
      <t>Pilsētvidē atjaunota publiskā teritorija  provizoriski 45000m</t>
    </r>
    <r>
      <rPr>
        <vertAlign val="superscript"/>
        <sz val="11"/>
        <rFont val="Corporate S Light"/>
        <family val="1"/>
      </rPr>
      <t xml:space="preserve">2 </t>
    </r>
    <r>
      <rPr>
        <sz val="11"/>
        <rFont val="Corporate S Light"/>
        <family val="1"/>
      </rPr>
      <t>platībā</t>
    </r>
  </si>
  <si>
    <t>BALVU PILSĒTA</t>
  </si>
  <si>
    <t>Sakārtota publiskā infrastruktūra uzņēmējdarbības veicināšanai Balvos</t>
  </si>
  <si>
    <t>ERAF,
Valsts budžeta dotācija, Aizņēmums</t>
  </si>
  <si>
    <t>160373,93 euro prioritārā investīciju projekta aizņēmums; 283477,08 - ES fondu projekta īstenošanas aizņēmums</t>
  </si>
  <si>
    <t>Uzņēmējdarbības veicināšanai nepieciešamās publiskās infrastruktūras kvalitātes uzlabošana Balvos</t>
  </si>
  <si>
    <t>Uzņēmējdarbības veicināšanai nepieciešamās publiskās infrastruktūras kvalitātes uzlabošana Balvu novadā</t>
  </si>
  <si>
    <t xml:space="preserve">TPF
</t>
  </si>
  <si>
    <t>TPF, ERAF</t>
  </si>
  <si>
    <t>Sakārtota publiskā infrastruktūra uzņēmējdarbības veicināšanai Balvu novadā</t>
  </si>
  <si>
    <t>Balvu novada pagastu  apvienībax
Tehniskā nodaļa
Attīstības plānošanas nodaļa</t>
  </si>
  <si>
    <t>Baltinavas Tiesu nama  atjaunošana tūrisma veicināšanai,
Projekts "Culture for future"- ieskaitot neattiecināmās izmaksas</t>
  </si>
  <si>
    <t xml:space="preserve">Sakārtota pilsētas ielu infrastruktūra saskaņā ar Balvu novada pašvaldības ceļu un ielu atjaunošanas prioritāšu sarakstu, t.sk. Lauku ielas posma pārbūve, Baznīcas ielas posma pārbūve, Partizānu ielas pārbūve </t>
  </si>
  <si>
    <r>
      <t>APSTIPRINĀTS
ar Balvu novada domes 2024.gada  3.aprīļa
lēmumu (protokols Nr.5, 3.</t>
    </r>
    <r>
      <rPr>
        <sz val="11"/>
        <color indexed="8"/>
        <rFont val="Calibri"/>
        <family val="2"/>
      </rPr>
      <t>§</t>
    </r>
    <r>
      <rPr>
        <sz val="9.35"/>
        <color indexed="8"/>
        <rFont val="Corporate S Medium"/>
        <family val="3"/>
      </rPr>
      <t>)</t>
    </r>
    <r>
      <rPr>
        <sz val="11"/>
        <color indexed="8"/>
        <rFont val="Corporate S Medium"/>
        <family val="3"/>
      </rPr>
      <t xml:space="preserve">
</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</si>
</sst>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 numFmtId="191" formatCode="&quot;Jā&quot;;&quot;Jā&quot;;&quot;Nē&quot;"/>
    <numFmt numFmtId="192" formatCode="&quot;Patiess&quot;;&quot;Patiess&quot;;&quot;Aplams&quot;"/>
    <numFmt numFmtId="193" formatCode="&quot;Ieslēgts&quot;;&quot;Ieslēgts&quot;;&quot;Izslēgts&quot;"/>
    <numFmt numFmtId="194" formatCode="[$€-2]\ #\ ##,000_);[Red]\([$€-2]\ #\ ##,000\)"/>
  </numFmts>
  <fonts count="103">
    <font>
      <sz val="11"/>
      <color indexed="8"/>
      <name val="Calibri"/>
      <family val="2"/>
    </font>
    <font>
      <sz val="10"/>
      <name val="Arial"/>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vertAlign val="superscript"/>
      <sz val="11"/>
      <name val="Corporate S Light"/>
      <family val="1"/>
    </font>
    <font>
      <b/>
      <sz val="11"/>
      <color indexed="52"/>
      <name val="Calibri"/>
      <family val="2"/>
    </font>
    <font>
      <sz val="11"/>
      <color indexed="16"/>
      <name val="Calibri"/>
      <family val="2"/>
    </font>
    <font>
      <sz val="11"/>
      <color indexed="10"/>
      <name val="Calibri"/>
      <family val="2"/>
    </font>
    <font>
      <u val="single"/>
      <sz val="11"/>
      <color indexed="25"/>
      <name val="Calibri"/>
      <family val="2"/>
    </font>
    <font>
      <u val="single"/>
      <sz val="11"/>
      <color indexed="30"/>
      <name val="Calibri"/>
      <family val="2"/>
    </font>
    <font>
      <sz val="11"/>
      <color indexed="62"/>
      <name val="Calibri"/>
      <family val="2"/>
    </font>
    <font>
      <b/>
      <sz val="11"/>
      <color indexed="59"/>
      <name val="Calibri"/>
      <family val="2"/>
    </font>
    <font>
      <b/>
      <sz val="11"/>
      <color indexed="8"/>
      <name val="Calibri"/>
      <family val="2"/>
    </font>
    <font>
      <sz val="11"/>
      <color indexed="60"/>
      <name val="Calibri"/>
      <family val="2"/>
    </font>
    <font>
      <sz val="18"/>
      <color indexed="54"/>
      <name val="Calibri Light"/>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24"/>
      <color indexed="51"/>
      <name val="Corporate S Medium"/>
      <family val="3"/>
    </font>
    <font>
      <b/>
      <sz val="12"/>
      <color indexed="62"/>
      <name val="Corporate S Light"/>
      <family val="1"/>
    </font>
    <font>
      <sz val="11"/>
      <color indexed="9"/>
      <name val="Corporate S Light"/>
      <family val="1"/>
    </font>
    <font>
      <b/>
      <sz val="14"/>
      <color indexed="9"/>
      <name val="Corporate S Light"/>
      <family val="1"/>
    </font>
    <font>
      <i/>
      <sz val="11"/>
      <color indexed="10"/>
      <name val="Calibri Light"/>
      <family val="2"/>
    </font>
    <font>
      <sz val="16"/>
      <color indexed="62"/>
      <name val="Calibri"/>
      <family val="2"/>
    </font>
    <font>
      <b/>
      <sz val="16"/>
      <name val="Corporate S Medium"/>
      <family val="3"/>
    </font>
    <font>
      <b/>
      <sz val="12"/>
      <name val="Corporate S Light"/>
      <family val="1"/>
    </font>
    <font>
      <sz val="24"/>
      <name val="Corporate S Medium"/>
      <family val="3"/>
    </font>
    <font>
      <b/>
      <sz val="11"/>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A7D00"/>
      <name val="Calibri"/>
      <family val="2"/>
    </font>
    <font>
      <sz val="11"/>
      <color rgb="FF9C5700"/>
      <name val="Calibri"/>
      <family val="2"/>
    </font>
    <font>
      <sz val="18"/>
      <color theme="3"/>
      <name val="Calibri Light"/>
      <family val="2"/>
    </font>
    <font>
      <sz val="11"/>
      <color theme="2" tint="-0.24910999834537506"/>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b/>
      <sz val="11"/>
      <color theme="1"/>
      <name val="Corporate S Light"/>
      <family val="1"/>
    </font>
    <font>
      <sz val="24"/>
      <color rgb="FFD0C258"/>
      <name val="Corporate S Medium"/>
      <family val="3"/>
    </font>
    <font>
      <sz val="12"/>
      <color theme="1"/>
      <name val="Corporate S Medium"/>
      <family val="3"/>
    </font>
    <font>
      <b/>
      <sz val="12"/>
      <color rgb="FF305496"/>
      <name val="Corporate S Light"/>
      <family val="1"/>
    </font>
    <font>
      <b/>
      <sz val="14"/>
      <color theme="0"/>
      <name val="Corporate S Light"/>
      <family val="1"/>
    </font>
    <font>
      <sz val="11"/>
      <color theme="0"/>
      <name val="Corporate S Light"/>
      <family val="1"/>
    </font>
    <font>
      <b/>
      <sz val="16"/>
      <color rgb="FF305496"/>
      <name val="Corporate S Medium"/>
      <family val="3"/>
    </font>
    <font>
      <sz val="11"/>
      <color rgb="FF305496"/>
      <name val="Calibri"/>
      <family val="2"/>
    </font>
    <font>
      <b/>
      <sz val="16"/>
      <color theme="8" tint="-0.24910999834537506"/>
      <name val="Corporate S Medium"/>
      <family val="3"/>
    </font>
    <font>
      <sz val="11"/>
      <color theme="8" tint="-0.24910999834537506"/>
      <name val="Calibri"/>
      <family val="2"/>
    </font>
    <font>
      <sz val="16"/>
      <color theme="8" tint="-0.24910999834537506"/>
      <name val="Calibri"/>
      <family val="2"/>
    </font>
    <font>
      <b/>
      <sz val="16"/>
      <color theme="4" tint="-0.49911999702453613"/>
      <name val="Corporate S Medium"/>
      <family val="3"/>
    </font>
  </fonts>
  <fills count="5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EB9C"/>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rgb="FFDDD387"/>
        <bgColor indexed="64"/>
      </patternFill>
    </fill>
    <fill>
      <patternFill patternType="solid">
        <fgColor rgb="FF365F9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0" tint="-0.24908000230789185"/>
      </left>
      <right style="thin">
        <color theme="0" tint="-0.24908000230789185"/>
      </right>
      <top style="thin">
        <color theme="0" tint="-0.24908000230789185"/>
      </top>
      <bottom style="thin">
        <color theme="0" tint="-0.24908000230789185"/>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style="thin"/>
    </border>
    <border>
      <left style="thin"/>
      <right style="thin"/>
      <top>
        <color indexed="63"/>
      </top>
      <bottom>
        <color indexed="63"/>
      </bottom>
    </border>
    <border>
      <left style="thin">
        <color theme="0" tint="-0.24908000230789185"/>
      </left>
      <right>
        <color indexed="63"/>
      </right>
      <top style="thin">
        <color theme="0" tint="-0.24908000230789185"/>
      </top>
      <bottom>
        <color indexed="63"/>
      </bottom>
    </border>
    <border>
      <left>
        <color indexed="63"/>
      </left>
      <right>
        <color indexed="63"/>
      </right>
      <top style="thin">
        <color theme="0" tint="-0.24908000230789185"/>
      </top>
      <bottom>
        <color indexed="63"/>
      </bottom>
    </border>
    <border>
      <left>
        <color indexed="63"/>
      </left>
      <right style="thin">
        <color theme="0" tint="-0.24908000230789185"/>
      </right>
      <top style="thin">
        <color theme="0" tint="-0.24908000230789185"/>
      </top>
      <bottom>
        <color indexed="63"/>
      </bottom>
    </border>
    <border>
      <left style="thin">
        <color theme="0" tint="-0.24908000230789185"/>
      </left>
      <right>
        <color indexed="63"/>
      </right>
      <top>
        <color indexed="63"/>
      </top>
      <bottom>
        <color indexed="63"/>
      </bottom>
    </border>
    <border>
      <left>
        <color indexed="63"/>
      </left>
      <right style="thin">
        <color theme="0" tint="-0.24908000230789185"/>
      </right>
      <top>
        <color indexed="63"/>
      </top>
      <bottom>
        <color indexed="63"/>
      </bottom>
    </border>
    <border>
      <left style="thin">
        <color theme="0" tint="-0.24908000230789185"/>
      </left>
      <right>
        <color indexed="63"/>
      </right>
      <top>
        <color indexed="63"/>
      </top>
      <bottom style="thin">
        <color theme="0" tint="-0.24908000230789185"/>
      </bottom>
    </border>
    <border>
      <left>
        <color indexed="63"/>
      </left>
      <right>
        <color indexed="63"/>
      </right>
      <top>
        <color indexed="63"/>
      </top>
      <bottom style="thin">
        <color theme="0" tint="-0.24908000230789185"/>
      </bottom>
    </border>
    <border>
      <left>
        <color indexed="63"/>
      </left>
      <right style="thin">
        <color theme="0" tint="-0.24908000230789185"/>
      </right>
      <top>
        <color indexed="63"/>
      </top>
      <bottom style="thin">
        <color theme="0" tint="-0.24908000230789185"/>
      </bottom>
    </border>
    <border>
      <left>
        <color indexed="63"/>
      </left>
      <right style="thin"/>
      <top>
        <color indexed="63"/>
      </top>
      <bottom>
        <color indexed="63"/>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color indexed="63"/>
      </left>
      <right>
        <color indexed="63"/>
      </right>
      <top style="thin"/>
      <bottom style="thin"/>
    </border>
    <border>
      <left>
        <color indexed="63"/>
      </left>
      <right style="thin"/>
      <top style="thin"/>
      <bottom style="thin"/>
    </border>
    <border>
      <left style="thin">
        <color theme="1" tint="0.34999001026153564"/>
      </left>
      <right>
        <color indexed="63"/>
      </right>
      <top style="thin"/>
      <bottom style="thin"/>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color indexed="63"/>
      </right>
      <top>
        <color indexed="63"/>
      </top>
      <bottom>
        <color indexed="63"/>
      </bottom>
    </border>
    <border>
      <left>
        <color indexed="63"/>
      </left>
      <right style="thin">
        <color theme="1" tint="0.34999001026153564"/>
      </right>
      <top style="thin"/>
      <bottom style="thin"/>
    </border>
    <border>
      <left style="thin">
        <color theme="1" tint="0.34999001026153564"/>
      </left>
      <right>
        <color indexed="63"/>
      </right>
      <top style="thin"/>
      <bottom>
        <color indexed="63"/>
      </bottom>
    </border>
    <border>
      <left>
        <color indexed="63"/>
      </left>
      <right style="thin">
        <color theme="1" tint="0.34999001026153564"/>
      </right>
      <top>
        <color indexed="63"/>
      </top>
      <bottom>
        <color indexed="63"/>
      </bottom>
    </border>
    <border>
      <left style="thin">
        <color theme="1" tint="0.34999001026153564"/>
      </left>
      <right style="thin">
        <color theme="1" tint="0.34999001026153564"/>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8" fillId="37" borderId="1" applyNumberFormat="0" applyAlignment="0" applyProtection="0"/>
    <xf numFmtId="0" fontId="69" fillId="38" borderId="0" applyNumberFormat="0" applyBorder="0" applyAlignment="0" applyProtection="0"/>
    <xf numFmtId="0" fontId="41" fillId="0" borderId="0" applyNumberFormat="0" applyFill="0" applyBorder="0" applyAlignment="0" applyProtection="0"/>
    <xf numFmtId="0" fontId="68" fillId="37" borderId="1" applyNumberFormat="0" applyAlignment="0" applyProtection="0"/>
    <xf numFmtId="0" fontId="70" fillId="39"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0"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9" borderId="1" applyNumberFormat="0" applyAlignment="0" applyProtection="0"/>
    <xf numFmtId="0" fontId="78" fillId="9" borderId="1" applyNumberFormat="0" applyAlignment="0" applyProtection="0"/>
    <xf numFmtId="0" fontId="2" fillId="2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0" borderId="0" applyNumberFormat="0" applyBorder="0" applyAlignment="0" applyProtection="0"/>
    <xf numFmtId="0" fontId="79" fillId="37" borderId="6" applyNumberFormat="0" applyAlignment="0" applyProtection="0"/>
    <xf numFmtId="0" fontId="80" fillId="0" borderId="7" applyNumberFormat="0" applyFill="0" applyAlignment="0" applyProtection="0"/>
    <xf numFmtId="0" fontId="6" fillId="13" borderId="0" applyNumberFormat="0" applyBorder="0" applyAlignment="0" applyProtection="0"/>
    <xf numFmtId="0" fontId="81" fillId="0" borderId="8" applyNumberFormat="0" applyFill="0" applyAlignment="0" applyProtection="0"/>
    <xf numFmtId="0" fontId="82" fillId="45" borderId="0" applyNumberFormat="0" applyBorder="0" applyAlignment="0" applyProtection="0"/>
    <xf numFmtId="0" fontId="82" fillId="45" borderId="0" applyNumberFormat="0" applyBorder="0" applyAlignment="0" applyProtection="0"/>
    <xf numFmtId="0" fontId="0" fillId="0" borderId="0">
      <alignment/>
      <protection/>
    </xf>
    <xf numFmtId="0" fontId="83" fillId="0" borderId="0" applyNumberFormat="0" applyFill="0" applyBorder="0" applyAlignment="0" applyProtection="0"/>
    <xf numFmtId="0" fontId="0" fillId="11" borderId="9" applyNumberFormat="0" applyFont="0" applyAlignment="0" applyProtection="0"/>
    <xf numFmtId="0" fontId="79" fillId="37" borderId="6" applyNumberFormat="0" applyAlignment="0" applyProtection="0"/>
    <xf numFmtId="0" fontId="5" fillId="0" borderId="0" applyNumberFormat="0" applyFill="0" applyBorder="0" applyAlignment="0" applyProtection="0"/>
    <xf numFmtId="0" fontId="4" fillId="42" borderId="10" applyNumberFormat="0" applyAlignment="0" applyProtection="0"/>
    <xf numFmtId="9" fontId="1" fillId="0" borderId="0" applyFill="0" applyBorder="0" applyAlignment="0" applyProtection="0"/>
    <xf numFmtId="0" fontId="0" fillId="11" borderId="11" applyNumberFormat="0" applyAlignment="0" applyProtection="0"/>
    <xf numFmtId="0" fontId="10" fillId="0" borderId="12" applyNumberFormat="0" applyFill="0" applyAlignment="0" applyProtection="0"/>
    <xf numFmtId="0" fontId="3" fillId="46" borderId="0" applyNumberFormat="0" applyBorder="0" applyAlignment="0" applyProtection="0"/>
    <xf numFmtId="0" fontId="83" fillId="0" borderId="0" applyNumberFormat="0" applyFill="0" applyBorder="0" applyAlignment="0" applyProtection="0"/>
    <xf numFmtId="0" fontId="80" fillId="0" borderId="7" applyNumberFormat="0" applyFill="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41" fillId="0" borderId="0" applyNumberFormat="0" applyFill="0" applyBorder="0" applyAlignment="0" applyProtection="0"/>
  </cellStyleXfs>
  <cellXfs count="325">
    <xf numFmtId="0" fontId="0" fillId="0" borderId="0" xfId="0" applyAlignment="1">
      <alignment/>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16" xfId="0" applyFont="1" applyBorder="1" applyAlignment="1">
      <alignment vertical="top" wrapText="1"/>
    </xf>
    <xf numFmtId="0" fontId="35" fillId="0" borderId="0" xfId="0" applyFont="1" applyAlignment="1">
      <alignment wrapText="1"/>
    </xf>
    <xf numFmtId="0" fontId="49" fillId="0" borderId="0" xfId="0" applyFont="1" applyAlignment="1">
      <alignment wrapText="1"/>
    </xf>
    <xf numFmtId="0" fontId="11" fillId="10" borderId="16" xfId="0" applyFont="1" applyFill="1" applyBorder="1" applyAlignment="1">
      <alignment horizontal="left" vertical="top" wrapText="1"/>
    </xf>
    <xf numFmtId="3" fontId="11" fillId="10" borderId="16" xfId="0" applyNumberFormat="1" applyFont="1" applyFill="1" applyBorder="1" applyAlignment="1">
      <alignment horizontal="center" vertical="top" wrapText="1"/>
    </xf>
    <xf numFmtId="0" fontId="84" fillId="10" borderId="16" xfId="0"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6" xfId="0" applyFont="1" applyBorder="1" applyAlignment="1">
      <alignment horizontal="center" vertical="top" wrapText="1"/>
    </xf>
    <xf numFmtId="0" fontId="11" fillId="0" borderId="16" xfId="0" applyFont="1" applyFill="1" applyBorder="1" applyAlignment="1">
      <alignment horizontal="center" vertical="top" wrapText="1"/>
    </xf>
    <xf numFmtId="0" fontId="11" fillId="10" borderId="16" xfId="0" applyFont="1" applyFill="1" applyBorder="1" applyAlignment="1">
      <alignment vertical="top" wrapText="1"/>
    </xf>
    <xf numFmtId="0" fontId="11" fillId="0" borderId="16" xfId="0" applyFont="1" applyBorder="1" applyAlignment="1">
      <alignment wrapText="1"/>
    </xf>
    <xf numFmtId="0" fontId="11" fillId="0" borderId="16"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7" xfId="0" applyFont="1" applyBorder="1" applyAlignment="1">
      <alignment horizontal="left" vertical="top" wrapText="1"/>
    </xf>
    <xf numFmtId="0" fontId="11" fillId="10" borderId="16" xfId="0" applyFont="1" applyFill="1" applyBorder="1" applyAlignment="1">
      <alignment horizontal="center" vertical="top" wrapText="1"/>
    </xf>
    <xf numFmtId="0" fontId="17" fillId="0" borderId="16" xfId="0" applyFont="1" applyBorder="1" applyAlignment="1">
      <alignment horizontal="center" vertical="top" wrapText="1"/>
    </xf>
    <xf numFmtId="0" fontId="17" fillId="10" borderId="16" xfId="0" applyFont="1" applyFill="1" applyBorder="1" applyAlignment="1">
      <alignment vertical="top" wrapText="1"/>
    </xf>
    <xf numFmtId="0" fontId="11" fillId="10" borderId="0" xfId="0" applyFont="1" applyFill="1" applyAlignment="1">
      <alignment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8" xfId="0" applyFont="1" applyBorder="1" applyAlignment="1">
      <alignment vertical="top" wrapText="1"/>
    </xf>
    <xf numFmtId="0" fontId="13" fillId="0" borderId="0" xfId="0" applyFont="1" applyAlignment="1">
      <alignment horizontal="left"/>
    </xf>
    <xf numFmtId="0" fontId="13" fillId="10" borderId="16" xfId="0" applyFont="1" applyFill="1" applyBorder="1" applyAlignment="1">
      <alignment horizontal="center" vertical="top" wrapText="1"/>
    </xf>
    <xf numFmtId="0" fontId="36" fillId="10" borderId="16" xfId="0" applyFont="1" applyFill="1" applyBorder="1" applyAlignment="1">
      <alignment vertical="top" wrapText="1"/>
    </xf>
    <xf numFmtId="0" fontId="28" fillId="10" borderId="16" xfId="0" applyFont="1" applyFill="1" applyBorder="1" applyAlignment="1">
      <alignment horizontal="center" vertical="top" wrapText="1"/>
    </xf>
    <xf numFmtId="0" fontId="13" fillId="0" borderId="16" xfId="0" applyFont="1" applyBorder="1" applyAlignment="1">
      <alignment horizontal="center" vertical="center" wrapText="1"/>
    </xf>
    <xf numFmtId="4" fontId="11" fillId="0" borderId="16" xfId="0" applyNumberFormat="1" applyFont="1" applyBorder="1" applyAlignment="1">
      <alignment horizontal="center" vertical="top" wrapText="1"/>
    </xf>
    <xf numFmtId="0" fontId="11" fillId="10" borderId="17" xfId="0" applyFont="1" applyFill="1" applyBorder="1" applyAlignment="1">
      <alignment horizontal="left" vertical="top" wrapText="1"/>
    </xf>
    <xf numFmtId="4" fontId="13" fillId="10" borderId="16" xfId="0" applyNumberFormat="1" applyFont="1" applyFill="1" applyBorder="1" applyAlignment="1">
      <alignment horizontal="center" vertical="top" wrapText="1"/>
    </xf>
    <xf numFmtId="9" fontId="13" fillId="10" borderId="16" xfId="0" applyNumberFormat="1" applyFont="1" applyFill="1" applyBorder="1" applyAlignment="1">
      <alignment horizontal="center" vertical="top" wrapText="1"/>
    </xf>
    <xf numFmtId="0" fontId="13" fillId="10" borderId="16" xfId="0" applyFont="1" applyFill="1" applyBorder="1" applyAlignment="1">
      <alignment vertical="top" wrapText="1"/>
    </xf>
    <xf numFmtId="9" fontId="13" fillId="0" borderId="16" xfId="0" applyNumberFormat="1" applyFont="1" applyBorder="1" applyAlignment="1">
      <alignment horizontal="center" vertical="top" wrapText="1"/>
    </xf>
    <xf numFmtId="0" fontId="13" fillId="10" borderId="16" xfId="0" applyFont="1" applyFill="1" applyBorder="1" applyAlignment="1">
      <alignment horizontal="left" vertical="top" wrapText="1"/>
    </xf>
    <xf numFmtId="3" fontId="13" fillId="10" borderId="16" xfId="0" applyNumberFormat="1" applyFont="1" applyFill="1" applyBorder="1" applyAlignment="1">
      <alignment horizontal="center" vertical="top" wrapText="1"/>
    </xf>
    <xf numFmtId="0" fontId="13" fillId="0" borderId="16" xfId="0" applyFont="1" applyFill="1" applyBorder="1" applyAlignment="1">
      <alignment vertical="top" wrapText="1"/>
    </xf>
    <xf numFmtId="0" fontId="13" fillId="0" borderId="0" xfId="0" applyFont="1" applyAlignment="1">
      <alignment vertical="top" wrapText="1"/>
    </xf>
    <xf numFmtId="0" fontId="13" fillId="0" borderId="16" xfId="0" applyFont="1" applyBorder="1" applyAlignment="1">
      <alignment horizontal="center" vertical="top" wrapText="1"/>
    </xf>
    <xf numFmtId="0" fontId="13" fillId="0" borderId="16" xfId="0" applyFont="1" applyBorder="1" applyAlignment="1">
      <alignment vertical="top" wrapText="1"/>
    </xf>
    <xf numFmtId="0" fontId="13" fillId="0" borderId="16" xfId="0" applyFont="1" applyFill="1" applyBorder="1" applyAlignment="1">
      <alignment horizontal="left" vertical="top" wrapText="1"/>
    </xf>
    <xf numFmtId="3" fontId="13" fillId="10" borderId="16" xfId="0" applyNumberFormat="1" applyFont="1" applyFill="1" applyBorder="1" applyAlignment="1">
      <alignment horizontal="left" vertical="top" wrapText="1"/>
    </xf>
    <xf numFmtId="0" fontId="13" fillId="0" borderId="0" xfId="0" applyFont="1" applyBorder="1" applyAlignment="1">
      <alignment/>
    </xf>
    <xf numFmtId="0" fontId="11" fillId="10" borderId="18" xfId="0" applyFont="1" applyFill="1" applyBorder="1" applyAlignment="1">
      <alignment vertical="top" wrapText="1"/>
    </xf>
    <xf numFmtId="0" fontId="11" fillId="0" borderId="18" xfId="0" applyFont="1" applyBorder="1" applyAlignment="1">
      <alignment wrapText="1"/>
    </xf>
    <xf numFmtId="0" fontId="11" fillId="10" borderId="16" xfId="0" applyFont="1" applyFill="1" applyBorder="1" applyAlignment="1">
      <alignment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0" fontId="85" fillId="0" borderId="0" xfId="0" applyFont="1" applyFill="1" applyBorder="1" applyAlignment="1">
      <alignment horizontal="center" vertical="center" wrapText="1"/>
    </xf>
    <xf numFmtId="4" fontId="85"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Border="1" applyAlignment="1">
      <alignment horizontal="center" vertical="top" wrapText="1"/>
    </xf>
    <xf numFmtId="0" fontId="35" fillId="0" borderId="18" xfId="0" applyFont="1" applyBorder="1" applyAlignment="1">
      <alignment vertical="top" wrapText="1"/>
    </xf>
    <xf numFmtId="0" fontId="35" fillId="0" borderId="16" xfId="0" applyFont="1" applyBorder="1" applyAlignment="1">
      <alignment wrapText="1"/>
    </xf>
    <xf numFmtId="4" fontId="13" fillId="0" borderId="16" xfId="0" applyNumberFormat="1" applyFont="1" applyFill="1" applyBorder="1" applyAlignment="1">
      <alignment horizontal="center" vertical="top" wrapText="1"/>
    </xf>
    <xf numFmtId="4" fontId="11" fillId="0" borderId="0" xfId="0" applyNumberFormat="1" applyFont="1" applyAlignment="1">
      <alignment wrapText="1"/>
    </xf>
    <xf numFmtId="4" fontId="11" fillId="0" borderId="16" xfId="0" applyNumberFormat="1" applyFont="1" applyFill="1" applyBorder="1" applyAlignment="1">
      <alignment horizontal="center" vertical="top" wrapText="1"/>
    </xf>
    <xf numFmtId="0" fontId="13" fillId="0" borderId="17" xfId="0" applyFont="1" applyBorder="1" applyAlignment="1">
      <alignment vertical="top" wrapText="1"/>
    </xf>
    <xf numFmtId="0" fontId="86" fillId="10" borderId="16" xfId="0" applyFont="1" applyFill="1" applyBorder="1" applyAlignment="1">
      <alignment horizontal="center" vertical="top" wrapText="1"/>
    </xf>
    <xf numFmtId="0" fontId="35" fillId="0" borderId="16" xfId="0" applyFont="1" applyBorder="1" applyAlignment="1">
      <alignment horizontal="center" vertical="top" wrapText="1"/>
    </xf>
    <xf numFmtId="4" fontId="13" fillId="0" borderId="16" xfId="0" applyNumberFormat="1" applyFont="1" applyBorder="1" applyAlignment="1">
      <alignment horizontal="center" vertical="top" wrapText="1"/>
    </xf>
    <xf numFmtId="0" fontId="25" fillId="0" borderId="0" xfId="0" applyFont="1" applyBorder="1" applyAlignment="1">
      <alignment horizontal="right" vertical="center"/>
    </xf>
    <xf numFmtId="4" fontId="11" fillId="10" borderId="16" xfId="0" applyNumberFormat="1" applyFont="1" applyFill="1" applyBorder="1" applyAlignment="1">
      <alignment vertical="top" wrapText="1"/>
    </xf>
    <xf numFmtId="4" fontId="11" fillId="0" borderId="16" xfId="0" applyNumberFormat="1" applyFont="1" applyBorder="1" applyAlignment="1">
      <alignment horizontal="center" vertical="center" wrapText="1"/>
    </xf>
    <xf numFmtId="4" fontId="28" fillId="10" borderId="16" xfId="0" applyNumberFormat="1" applyFont="1" applyFill="1" applyBorder="1" applyAlignment="1">
      <alignment horizontal="center" vertical="top" wrapText="1"/>
    </xf>
    <xf numFmtId="0" fontId="13" fillId="0" borderId="19" xfId="88" applyFont="1" applyBorder="1" applyAlignment="1">
      <alignment horizontal="left" vertical="top" wrapText="1"/>
      <protection/>
    </xf>
    <xf numFmtId="0" fontId="36" fillId="0" borderId="16" xfId="0" applyFont="1" applyBorder="1" applyAlignment="1">
      <alignment horizontal="center" vertical="top" wrapText="1"/>
    </xf>
    <xf numFmtId="0" fontId="13" fillId="0" borderId="16" xfId="0" applyFont="1" applyBorder="1" applyAlignment="1">
      <alignment horizontal="left" vertical="top" wrapText="1"/>
    </xf>
    <xf numFmtId="4" fontId="11" fillId="10" borderId="16" xfId="0" applyNumberFormat="1" applyFont="1" applyFill="1" applyBorder="1" applyAlignment="1">
      <alignment horizontal="center" vertical="top" wrapText="1"/>
    </xf>
    <xf numFmtId="4" fontId="13" fillId="48" borderId="16" xfId="0" applyNumberFormat="1" applyFont="1" applyFill="1" applyBorder="1" applyAlignment="1">
      <alignment horizontal="center" vertical="center" wrapText="1"/>
    </xf>
    <xf numFmtId="4" fontId="87" fillId="49" borderId="20" xfId="0" applyNumberFormat="1" applyFont="1" applyFill="1" applyBorder="1" applyAlignment="1">
      <alignment vertical="center"/>
    </xf>
    <xf numFmtId="4" fontId="14" fillId="48" borderId="20" xfId="0" applyNumberFormat="1" applyFont="1" applyFill="1" applyBorder="1" applyAlignment="1">
      <alignment wrapText="1"/>
    </xf>
    <xf numFmtId="0" fontId="85" fillId="50" borderId="21" xfId="0" applyFont="1" applyFill="1" applyBorder="1" applyAlignment="1">
      <alignment horizontal="left" wrapText="1"/>
    </xf>
    <xf numFmtId="3" fontId="13" fillId="47" borderId="16" xfId="0" applyNumberFormat="1" applyFont="1" applyFill="1" applyBorder="1" applyAlignment="1">
      <alignment horizontal="center" vertical="top" wrapText="1"/>
    </xf>
    <xf numFmtId="3" fontId="13" fillId="0" borderId="16" xfId="0" applyNumberFormat="1" applyFont="1" applyFill="1" applyBorder="1" applyAlignment="1">
      <alignment horizontal="center" vertical="top" wrapText="1"/>
    </xf>
    <xf numFmtId="0" fontId="13" fillId="0" borderId="19" xfId="0" applyFont="1" applyBorder="1" applyAlignment="1">
      <alignment horizontal="left" vertical="top" wrapText="1"/>
    </xf>
    <xf numFmtId="4" fontId="11" fillId="10" borderId="16" xfId="0" applyNumberFormat="1" applyFont="1" applyFill="1" applyBorder="1" applyAlignment="1">
      <alignment horizontal="left" vertical="top" wrapText="1"/>
    </xf>
    <xf numFmtId="0" fontId="88" fillId="26" borderId="16" xfId="0" applyFont="1" applyFill="1" applyBorder="1" applyAlignment="1">
      <alignment horizontal="left" wrapText="1"/>
    </xf>
    <xf numFmtId="0" fontId="86" fillId="48" borderId="22" xfId="0" applyFont="1" applyFill="1" applyBorder="1" applyAlignment="1">
      <alignment horizontal="center" vertical="center" wrapText="1"/>
    </xf>
    <xf numFmtId="0" fontId="86" fillId="51" borderId="22" xfId="0" applyFont="1" applyFill="1" applyBorder="1" applyAlignment="1">
      <alignment horizontal="center" vertical="center" wrapText="1"/>
    </xf>
    <xf numFmtId="0" fontId="53" fillId="0" borderId="0" xfId="0" applyFont="1" applyAlignment="1">
      <alignment wrapText="1"/>
    </xf>
    <xf numFmtId="0" fontId="54" fillId="0" borderId="0" xfId="0" applyFont="1" applyAlignment="1">
      <alignment vertical="center" wrapText="1"/>
    </xf>
    <xf numFmtId="0" fontId="86" fillId="51" borderId="22" xfId="0" applyFont="1" applyFill="1" applyBorder="1" applyAlignment="1">
      <alignment horizontal="center" vertical="center" wrapText="1"/>
    </xf>
    <xf numFmtId="0" fontId="86" fillId="51" borderId="16" xfId="0" applyFont="1" applyFill="1" applyBorder="1" applyAlignment="1">
      <alignment horizontal="center" vertical="center" wrapText="1"/>
    </xf>
    <xf numFmtId="0" fontId="86" fillId="48" borderId="16" xfId="0" applyFont="1" applyFill="1" applyBorder="1" applyAlignment="1">
      <alignment horizontal="center" vertical="center" wrapText="1"/>
    </xf>
    <xf numFmtId="0" fontId="11" fillId="0" borderId="17" xfId="0" applyFont="1" applyBorder="1" applyAlignment="1">
      <alignment horizontal="center" vertical="top" wrapText="1"/>
    </xf>
    <xf numFmtId="0" fontId="11" fillId="0" borderId="17" xfId="0" applyFont="1" applyBorder="1" applyAlignment="1">
      <alignment vertical="top" wrapText="1"/>
    </xf>
    <xf numFmtId="0" fontId="13" fillId="0" borderId="0" xfId="0" applyFont="1" applyAlignment="1">
      <alignment/>
    </xf>
    <xf numFmtId="0" fontId="86" fillId="51" borderId="23" xfId="0" applyFont="1" applyFill="1" applyBorder="1" applyAlignment="1">
      <alignment horizontal="center" vertical="center" wrapText="1"/>
    </xf>
    <xf numFmtId="0" fontId="86" fillId="48" borderId="23" xfId="0" applyFont="1" applyFill="1" applyBorder="1" applyAlignment="1">
      <alignment horizontal="center" vertical="center" wrapText="1"/>
    </xf>
    <xf numFmtId="0" fontId="13" fillId="0" borderId="16" xfId="0" applyFont="1" applyBorder="1" applyAlignment="1">
      <alignment/>
    </xf>
    <xf numFmtId="0" fontId="86" fillId="51" borderId="24" xfId="0" applyFont="1" applyFill="1" applyBorder="1" applyAlignment="1">
      <alignment horizontal="center" vertical="center" wrapText="1"/>
    </xf>
    <xf numFmtId="0" fontId="88" fillId="0" borderId="16" xfId="0" applyFont="1" applyFill="1" applyBorder="1" applyAlignment="1">
      <alignment horizontal="left" wrapText="1"/>
    </xf>
    <xf numFmtId="0" fontId="29" fillId="0" borderId="0" xfId="0" applyFont="1" applyAlignment="1">
      <alignment/>
    </xf>
    <xf numFmtId="0" fontId="13" fillId="0" borderId="0" xfId="0" applyFont="1" applyAlignment="1">
      <alignment horizontal="center" vertical="top"/>
    </xf>
    <xf numFmtId="0" fontId="13" fillId="0" borderId="16" xfId="0" applyFont="1" applyBorder="1" applyAlignment="1">
      <alignment horizontal="center" vertical="top"/>
    </xf>
    <xf numFmtId="0" fontId="86" fillId="0" borderId="24" xfId="0" applyFont="1" applyFill="1" applyBorder="1" applyAlignment="1">
      <alignment horizontal="center" vertical="center" wrapText="1"/>
    </xf>
    <xf numFmtId="0" fontId="35" fillId="10" borderId="16" xfId="0" applyFont="1" applyFill="1" applyBorder="1" applyAlignment="1">
      <alignment horizontal="center" vertical="top" wrapText="1"/>
    </xf>
    <xf numFmtId="0" fontId="89" fillId="0" borderId="18" xfId="0" applyFont="1" applyBorder="1" applyAlignment="1">
      <alignment vertical="top" wrapText="1"/>
    </xf>
    <xf numFmtId="0" fontId="90" fillId="0" borderId="16" xfId="0" applyFont="1" applyBorder="1" applyAlignment="1">
      <alignment horizontal="left" vertical="top" wrapText="1"/>
    </xf>
    <xf numFmtId="4" fontId="11" fillId="47" borderId="17" xfId="0" applyNumberFormat="1" applyFont="1" applyFill="1" applyBorder="1" applyAlignment="1">
      <alignment horizontal="center" vertical="top" wrapText="1"/>
    </xf>
    <xf numFmtId="4" fontId="11" fillId="10" borderId="17" xfId="0" applyNumberFormat="1" applyFont="1" applyFill="1" applyBorder="1" applyAlignment="1">
      <alignment horizontal="center" vertical="top" wrapText="1"/>
    </xf>
    <xf numFmtId="4" fontId="11" fillId="0" borderId="17" xfId="0" applyNumberFormat="1" applyFont="1" applyFill="1" applyBorder="1" applyAlignment="1">
      <alignment horizontal="center" vertical="top" wrapText="1"/>
    </xf>
    <xf numFmtId="4" fontId="11" fillId="0" borderId="17" xfId="0" applyNumberFormat="1" applyFont="1" applyBorder="1" applyAlignment="1">
      <alignment horizontal="center" vertical="top" wrapText="1"/>
    </xf>
    <xf numFmtId="0" fontId="13" fillId="0" borderId="16"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Fill="1" applyBorder="1" applyAlignment="1">
      <alignment wrapText="1"/>
    </xf>
    <xf numFmtId="0" fontId="11" fillId="0" borderId="0" xfId="0" applyFont="1" applyFill="1" applyAlignment="1">
      <alignment wrapText="1"/>
    </xf>
    <xf numFmtId="9" fontId="11" fillId="10" borderId="16" xfId="0" applyNumberFormat="1" applyFont="1" applyFill="1" applyBorder="1" applyAlignment="1">
      <alignment horizontal="center" vertical="top" wrapText="1"/>
    </xf>
    <xf numFmtId="0" fontId="34" fillId="0" borderId="0" xfId="0" applyFont="1" applyAlignment="1">
      <alignment wrapText="1"/>
    </xf>
    <xf numFmtId="0" fontId="90" fillId="0" borderId="16" xfId="0" applyFont="1" applyBorder="1" applyAlignment="1">
      <alignment horizontal="center" vertical="top" wrapText="1"/>
    </xf>
    <xf numFmtId="0" fontId="90" fillId="0" borderId="16" xfId="0" applyFont="1" applyBorder="1" applyAlignment="1">
      <alignment vertical="top" wrapText="1"/>
    </xf>
    <xf numFmtId="4" fontId="90" fillId="47" borderId="16" xfId="0" applyNumberFormat="1"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0" fontId="35" fillId="10" borderId="16" xfId="0" applyFont="1" applyFill="1" applyBorder="1" applyAlignment="1">
      <alignment wrapText="1"/>
    </xf>
    <xf numFmtId="2" fontId="11" fillId="0" borderId="16" xfId="0" applyNumberFormat="1" applyFont="1" applyBorder="1" applyAlignment="1">
      <alignment horizontal="center" vertical="top" wrapText="1"/>
    </xf>
    <xf numFmtId="0" fontId="11" fillId="0" borderId="0" xfId="0" applyFont="1" applyAlignment="1">
      <alignment/>
    </xf>
    <xf numFmtId="0" fontId="90" fillId="0" borderId="16" xfId="0" applyFont="1" applyBorder="1" applyAlignment="1">
      <alignment wrapText="1"/>
    </xf>
    <xf numFmtId="0" fontId="11" fillId="0" borderId="25" xfId="0" applyFont="1" applyBorder="1" applyAlignment="1">
      <alignment vertical="top" wrapText="1"/>
    </xf>
    <xf numFmtId="4" fontId="90" fillId="0" borderId="16" xfId="0" applyNumberFormat="1" applyFont="1" applyBorder="1" applyAlignment="1">
      <alignment horizontal="center" vertical="top" wrapText="1"/>
    </xf>
    <xf numFmtId="0" fontId="90" fillId="10" borderId="16" xfId="0" applyFont="1" applyFill="1" applyBorder="1" applyAlignment="1">
      <alignment horizontal="left" vertical="top" wrapText="1"/>
    </xf>
    <xf numFmtId="0" fontId="91" fillId="10" borderId="16" xfId="0" applyFont="1" applyFill="1" applyBorder="1" applyAlignment="1">
      <alignment horizontal="center" vertical="top" wrapText="1"/>
    </xf>
    <xf numFmtId="0" fontId="90" fillId="10" borderId="18" xfId="0" applyFont="1" applyFill="1" applyBorder="1" applyAlignment="1">
      <alignment vertical="top" wrapText="1"/>
    </xf>
    <xf numFmtId="0" fontId="90" fillId="10" borderId="16" xfId="0" applyFont="1" applyFill="1" applyBorder="1" applyAlignment="1">
      <alignment wrapText="1"/>
    </xf>
    <xf numFmtId="0" fontId="35" fillId="10" borderId="18" xfId="0" applyFont="1" applyFill="1" applyBorder="1" applyAlignment="1">
      <alignment vertical="top" wrapText="1"/>
    </xf>
    <xf numFmtId="0" fontId="13" fillId="10" borderId="16" xfId="0" applyFont="1" applyFill="1" applyBorder="1" applyAlignment="1">
      <alignment horizontal="center" vertical="top"/>
    </xf>
    <xf numFmtId="0" fontId="11" fillId="10" borderId="16" xfId="0" applyFont="1" applyFill="1" applyBorder="1" applyAlignment="1">
      <alignment horizontal="center" vertical="top"/>
    </xf>
    <xf numFmtId="0" fontId="11" fillId="10" borderId="26" xfId="0" applyFont="1" applyFill="1" applyBorder="1" applyAlignment="1">
      <alignment horizontal="left" vertical="top" wrapText="1"/>
    </xf>
    <xf numFmtId="0" fontId="32" fillId="10" borderId="16" xfId="0" applyFont="1" applyFill="1" applyBorder="1" applyAlignment="1">
      <alignment vertical="top" wrapText="1"/>
    </xf>
    <xf numFmtId="4" fontId="11" fillId="10" borderId="16" xfId="0" applyNumberFormat="1" applyFont="1" applyFill="1" applyBorder="1" applyAlignment="1">
      <alignment horizontal="center" vertical="top"/>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4" fontId="35" fillId="0" borderId="16" xfId="0" applyNumberFormat="1" applyFont="1" applyBorder="1" applyAlignment="1">
      <alignment horizontal="center" vertical="top" wrapText="1"/>
    </xf>
    <xf numFmtId="4" fontId="35" fillId="47" borderId="16" xfId="0" applyNumberFormat="1" applyFont="1" applyFill="1" applyBorder="1" applyAlignment="1">
      <alignment horizontal="center" vertical="top" wrapText="1"/>
    </xf>
    <xf numFmtId="0" fontId="35" fillId="0" borderId="16" xfId="0" applyFont="1" applyBorder="1" applyAlignment="1">
      <alignment horizontal="center" vertical="top" wrapText="1"/>
    </xf>
    <xf numFmtId="0" fontId="35" fillId="10" borderId="16" xfId="0" applyFont="1" applyFill="1" applyBorder="1" applyAlignment="1">
      <alignment horizontal="left" vertical="top" wrapText="1"/>
    </xf>
    <xf numFmtId="0" fontId="35" fillId="0" borderId="16" xfId="0" applyFont="1" applyBorder="1" applyAlignment="1">
      <alignment horizontal="left" vertical="top" wrapText="1"/>
    </xf>
    <xf numFmtId="0" fontId="35" fillId="10" borderId="16" xfId="0" applyFont="1" applyFill="1" applyBorder="1" applyAlignment="1">
      <alignment horizontal="left" vertical="top" wrapText="1"/>
    </xf>
    <xf numFmtId="0" fontId="35" fillId="10" borderId="16" xfId="0" applyFont="1" applyFill="1" applyBorder="1" applyAlignment="1">
      <alignment horizontal="center" vertical="top" wrapText="1"/>
    </xf>
    <xf numFmtId="4" fontId="35" fillId="10" borderId="16" xfId="0" applyNumberFormat="1" applyFont="1" applyFill="1" applyBorder="1" applyAlignment="1">
      <alignment horizontal="center" vertical="top" wrapText="1"/>
    </xf>
    <xf numFmtId="4" fontId="35" fillId="10" borderId="16" xfId="0" applyNumberFormat="1" applyFont="1" applyFill="1" applyBorder="1" applyAlignment="1">
      <alignment horizontal="center" vertical="top" wrapText="1"/>
    </xf>
    <xf numFmtId="0" fontId="35" fillId="0" borderId="16" xfId="0" applyFont="1" applyFill="1" applyBorder="1" applyAlignment="1">
      <alignment horizontal="left" vertical="top" wrapText="1"/>
    </xf>
    <xf numFmtId="0" fontId="35" fillId="10" borderId="16" xfId="0" applyFont="1" applyFill="1" applyBorder="1" applyAlignment="1">
      <alignment horizontal="center" vertical="top" wrapText="1"/>
    </xf>
    <xf numFmtId="0" fontId="35" fillId="0" borderId="16" xfId="0" applyFont="1" applyBorder="1" applyAlignment="1">
      <alignment vertical="top" wrapText="1"/>
    </xf>
    <xf numFmtId="0" fontId="12" fillId="0" borderId="0" xfId="0" applyFont="1" applyAlignment="1">
      <alignment horizontal="right" vertical="center" wrapText="1"/>
    </xf>
    <xf numFmtId="0" fontId="13" fillId="0" borderId="0" xfId="0" applyFont="1" applyAlignment="1">
      <alignment horizontal="right"/>
    </xf>
    <xf numFmtId="0" fontId="92" fillId="0" borderId="0" xfId="0" applyFont="1" applyFill="1" applyAlignment="1">
      <alignment horizontal="center" vertical="center" wrapText="1"/>
    </xf>
    <xf numFmtId="0" fontId="92" fillId="0" borderId="0" xfId="0" applyFont="1" applyAlignment="1">
      <alignment horizontal="center" vertical="center" wrapText="1"/>
    </xf>
    <xf numFmtId="0" fontId="93" fillId="10" borderId="27" xfId="0" applyFont="1" applyFill="1" applyBorder="1" applyAlignment="1">
      <alignment horizontal="center" vertical="center" wrapText="1"/>
    </xf>
    <xf numFmtId="0" fontId="93" fillId="10" borderId="28" xfId="0" applyFont="1" applyFill="1" applyBorder="1" applyAlignment="1">
      <alignment horizontal="center" vertical="center" wrapText="1"/>
    </xf>
    <xf numFmtId="0" fontId="93" fillId="10" borderId="29" xfId="0" applyFont="1" applyFill="1" applyBorder="1" applyAlignment="1">
      <alignment horizontal="center" vertical="center" wrapText="1"/>
    </xf>
    <xf numFmtId="0" fontId="93" fillId="10" borderId="30" xfId="0" applyFont="1" applyFill="1" applyBorder="1" applyAlignment="1">
      <alignment horizontal="center" vertical="center" wrapText="1"/>
    </xf>
    <xf numFmtId="0" fontId="93" fillId="10" borderId="0" xfId="0" applyFont="1" applyFill="1" applyBorder="1" applyAlignment="1">
      <alignment horizontal="center" vertical="center" wrapText="1"/>
    </xf>
    <xf numFmtId="0" fontId="93" fillId="10" borderId="31" xfId="0" applyFont="1" applyFill="1" applyBorder="1" applyAlignment="1">
      <alignment horizontal="center" vertical="center" wrapText="1"/>
    </xf>
    <xf numFmtId="0" fontId="93" fillId="10" borderId="32" xfId="0" applyFont="1" applyFill="1" applyBorder="1" applyAlignment="1">
      <alignment horizontal="center" vertical="center" wrapText="1"/>
    </xf>
    <xf numFmtId="0" fontId="93" fillId="10" borderId="33" xfId="0" applyFont="1" applyFill="1" applyBorder="1" applyAlignment="1">
      <alignment horizontal="center" vertical="center" wrapText="1"/>
    </xf>
    <xf numFmtId="0" fontId="93" fillId="10" borderId="3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94" fillId="0" borderId="0" xfId="0" applyFont="1" applyBorder="1" applyAlignment="1">
      <alignment wrapText="1"/>
    </xf>
    <xf numFmtId="0" fontId="22" fillId="0" borderId="0" xfId="0" applyFont="1" applyAlignment="1">
      <alignment wrapText="1"/>
    </xf>
    <xf numFmtId="0" fontId="60" fillId="0" borderId="0" xfId="0" applyFont="1" applyAlignment="1">
      <alignment vertical="top" wrapText="1"/>
    </xf>
    <xf numFmtId="0" fontId="33" fillId="0" borderId="0" xfId="0" applyFont="1" applyAlignment="1">
      <alignment vertical="top" wrapText="1"/>
    </xf>
    <xf numFmtId="0" fontId="33" fillId="0" borderId="0" xfId="0" applyFont="1" applyAlignment="1">
      <alignment wrapText="1"/>
    </xf>
    <xf numFmtId="0" fontId="11" fillId="10" borderId="16" xfId="0" applyFont="1" applyFill="1" applyBorder="1" applyAlignment="1">
      <alignment horizontal="left" vertical="top" wrapText="1"/>
    </xf>
    <xf numFmtId="0" fontId="0" fillId="0" borderId="16" xfId="0" applyBorder="1" applyAlignment="1">
      <alignment horizontal="left" vertical="top" wrapText="1"/>
    </xf>
    <xf numFmtId="0" fontId="88" fillId="26" borderId="16" xfId="0" applyFont="1" applyFill="1" applyBorder="1" applyAlignment="1">
      <alignment horizontal="left" wrapText="1"/>
    </xf>
    <xf numFmtId="0" fontId="0" fillId="0" borderId="16" xfId="0" applyBorder="1" applyAlignment="1">
      <alignment horizontal="left" wrapText="1"/>
    </xf>
    <xf numFmtId="0" fontId="85" fillId="52" borderId="16" xfId="0" applyFont="1" applyFill="1" applyBorder="1" applyAlignment="1">
      <alignment horizontal="left" vertical="center" wrapText="1"/>
    </xf>
    <xf numFmtId="0" fontId="13" fillId="0" borderId="17" xfId="0" applyFont="1" applyBorder="1" applyAlignment="1">
      <alignment horizontal="left" vertical="top" wrapText="1"/>
    </xf>
    <xf numFmtId="0" fontId="13" fillId="0" borderId="26" xfId="0" applyFont="1" applyBorder="1" applyAlignment="1">
      <alignment horizontal="left" vertical="top" wrapText="1"/>
    </xf>
    <xf numFmtId="0" fontId="11" fillId="10" borderId="17" xfId="0" applyFont="1" applyFill="1" applyBorder="1" applyAlignment="1">
      <alignment horizontal="left" vertical="top" wrapText="1"/>
    </xf>
    <xf numFmtId="0" fontId="11" fillId="10" borderId="25" xfId="0" applyFont="1" applyFill="1" applyBorder="1" applyAlignment="1">
      <alignment horizontal="left" vertical="top" wrapText="1"/>
    </xf>
    <xf numFmtId="0" fontId="25" fillId="0" borderId="0" xfId="0" applyFont="1" applyBorder="1" applyAlignment="1">
      <alignment horizontal="right" vertical="center" wrapText="1"/>
    </xf>
    <xf numFmtId="0" fontId="25" fillId="0" borderId="35" xfId="0" applyFont="1" applyBorder="1" applyAlignment="1">
      <alignment horizontal="right" vertical="center" wrapText="1"/>
    </xf>
    <xf numFmtId="0" fontId="13" fillId="0" borderId="16" xfId="0" applyFont="1" applyBorder="1" applyAlignment="1">
      <alignment horizontal="left" vertical="top" wrapText="1"/>
    </xf>
    <xf numFmtId="0" fontId="20" fillId="0" borderId="26" xfId="0" applyFont="1" applyBorder="1" applyAlignment="1">
      <alignment horizontal="left" vertical="top" wrapText="1"/>
    </xf>
    <xf numFmtId="0" fontId="0" fillId="0" borderId="25" xfId="0" applyBorder="1" applyAlignment="1">
      <alignment horizontal="left" vertical="top" wrapText="1"/>
    </xf>
    <xf numFmtId="0" fontId="11" fillId="0" borderId="16" xfId="0" applyFont="1" applyBorder="1" applyAlignment="1">
      <alignment horizontal="left" vertical="top" wrapText="1"/>
    </xf>
    <xf numFmtId="0" fontId="11" fillId="10" borderId="26" xfId="0" applyFont="1" applyFill="1" applyBorder="1" applyAlignment="1">
      <alignment horizontal="left" vertical="top" wrapText="1"/>
    </xf>
    <xf numFmtId="0" fontId="0" fillId="26" borderId="16" xfId="0" applyFill="1" applyBorder="1" applyAlignment="1">
      <alignment horizontal="left" wrapText="1"/>
    </xf>
    <xf numFmtId="0" fontId="86" fillId="51" borderId="16" xfId="0" applyFont="1" applyFill="1" applyBorder="1" applyAlignment="1">
      <alignment horizontal="center" vertical="center" wrapText="1"/>
    </xf>
    <xf numFmtId="0" fontId="67" fillId="51" borderId="16" xfId="0" applyFont="1" applyFill="1" applyBorder="1" applyAlignment="1">
      <alignment horizontal="center" vertical="center" wrapText="1"/>
    </xf>
    <xf numFmtId="0" fontId="85" fillId="52" borderId="36" xfId="0" applyFont="1" applyFill="1" applyBorder="1" applyAlignment="1">
      <alignment horizontal="left" wrapText="1"/>
    </xf>
    <xf numFmtId="0" fontId="85" fillId="52" borderId="37" xfId="0" applyFont="1" applyFill="1" applyBorder="1" applyAlignment="1">
      <alignment horizontal="left" wrapText="1"/>
    </xf>
    <xf numFmtId="0" fontId="0" fillId="0" borderId="38" xfId="0" applyBorder="1" applyAlignment="1">
      <alignment horizontal="left" wrapText="1"/>
    </xf>
    <xf numFmtId="0" fontId="0" fillId="0" borderId="16" xfId="0" applyBorder="1" applyAlignment="1">
      <alignment vertical="top" wrapText="1"/>
    </xf>
    <xf numFmtId="0" fontId="95" fillId="50" borderId="39" xfId="0" applyFont="1" applyFill="1" applyBorder="1" applyAlignment="1">
      <alignment horizontal="center" wrapText="1"/>
    </xf>
    <xf numFmtId="0" fontId="95" fillId="50" borderId="40" xfId="0" applyFont="1" applyFill="1" applyBorder="1" applyAlignment="1">
      <alignment horizontal="center" wrapText="1"/>
    </xf>
    <xf numFmtId="0" fontId="0" fillId="0" borderId="41" xfId="0" applyBorder="1" applyAlignment="1">
      <alignment wrapText="1"/>
    </xf>
    <xf numFmtId="0" fontId="11" fillId="0" borderId="17" xfId="0" applyFont="1" applyBorder="1" applyAlignment="1">
      <alignment horizontal="left" vertical="top" wrapText="1"/>
    </xf>
    <xf numFmtId="0" fontId="86" fillId="48" borderId="16" xfId="0" applyFont="1" applyFill="1" applyBorder="1" applyAlignment="1">
      <alignment horizontal="center" vertical="center" wrapText="1"/>
    </xf>
    <xf numFmtId="0" fontId="96" fillId="48" borderId="16" xfId="0" applyFont="1" applyFill="1" applyBorder="1" applyAlignment="1">
      <alignment horizontal="center" vertical="center" wrapText="1"/>
    </xf>
    <xf numFmtId="0" fontId="85" fillId="52" borderId="16" xfId="0" applyFont="1" applyFill="1" applyBorder="1" applyAlignment="1">
      <alignment horizontal="left" wrapText="1"/>
    </xf>
    <xf numFmtId="0" fontId="70" fillId="48" borderId="16"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5" xfId="0" applyFill="1" applyBorder="1" applyAlignment="1">
      <alignment horizontal="left" vertical="top" wrapText="1"/>
    </xf>
    <xf numFmtId="0" fontId="11" fillId="0" borderId="0" xfId="0" applyFont="1" applyBorder="1" applyAlignment="1">
      <alignment horizontal="justify" vertical="center" wrapText="1"/>
    </xf>
    <xf numFmtId="0" fontId="0" fillId="0" borderId="0" xfId="0" applyAlignment="1">
      <alignment wrapText="1"/>
    </xf>
    <xf numFmtId="0" fontId="14" fillId="0" borderId="16" xfId="0" applyFont="1" applyBorder="1" applyAlignment="1">
      <alignment horizontal="left" vertical="center" wrapText="1"/>
    </xf>
    <xf numFmtId="0" fontId="97" fillId="0" borderId="0" xfId="0" applyFont="1" applyFill="1" applyBorder="1" applyAlignment="1">
      <alignment horizontal="center" vertical="center" wrapText="1"/>
    </xf>
    <xf numFmtId="0" fontId="97" fillId="0" borderId="0" xfId="0" applyFont="1" applyFill="1" applyAlignment="1">
      <alignment horizontal="center" vertical="center" wrapText="1"/>
    </xf>
    <xf numFmtId="0" fontId="98" fillId="0" borderId="0" xfId="0" applyFont="1" applyFill="1" applyAlignment="1">
      <alignment wrapText="1"/>
    </xf>
    <xf numFmtId="0" fontId="14" fillId="0" borderId="16" xfId="0" applyFont="1" applyBorder="1" applyAlignment="1">
      <alignment horizontal="left" wrapText="1"/>
    </xf>
    <xf numFmtId="0" fontId="0" fillId="0" borderId="0" xfId="0" applyBorder="1" applyAlignment="1">
      <alignment wrapText="1"/>
    </xf>
    <xf numFmtId="0" fontId="0" fillId="0" borderId="16" xfId="0" applyBorder="1" applyAlignment="1">
      <alignment horizontal="center" vertical="center" wrapText="1"/>
    </xf>
    <xf numFmtId="0" fontId="13" fillId="0" borderId="17" xfId="0" applyFont="1" applyFill="1" applyBorder="1" applyAlignment="1">
      <alignment horizontal="left" vertical="top" wrapText="1"/>
    </xf>
    <xf numFmtId="0" fontId="13"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67" fillId="48" borderId="16" xfId="0" applyFont="1" applyFill="1" applyBorder="1" applyAlignment="1">
      <alignment horizontal="center" vertical="center" wrapText="1"/>
    </xf>
    <xf numFmtId="0" fontId="16" fillId="48" borderId="16" xfId="0" applyFont="1" applyFill="1" applyBorder="1" applyAlignment="1">
      <alignment horizontal="center" vertical="center" wrapText="1"/>
    </xf>
    <xf numFmtId="0" fontId="0" fillId="0" borderId="26" xfId="0" applyBorder="1" applyAlignment="1">
      <alignment horizontal="left" vertical="top" wrapText="1"/>
    </xf>
    <xf numFmtId="0" fontId="11" fillId="10" borderId="17" xfId="0" applyFont="1" applyFill="1" applyBorder="1" applyAlignment="1">
      <alignment vertical="top" wrapText="1"/>
    </xf>
    <xf numFmtId="0" fontId="0" fillId="0" borderId="26" xfId="0" applyBorder="1" applyAlignment="1">
      <alignment vertical="top" wrapText="1"/>
    </xf>
    <xf numFmtId="0" fontId="0" fillId="0" borderId="25" xfId="0" applyBorder="1" applyAlignment="1">
      <alignment vertical="top" wrapText="1"/>
    </xf>
    <xf numFmtId="0" fontId="12" fillId="0" borderId="0" xfId="0" applyFont="1" applyBorder="1" applyAlignment="1">
      <alignment horizontal="right" vertical="center" wrapText="1"/>
    </xf>
    <xf numFmtId="0" fontId="86" fillId="51" borderId="21" xfId="0" applyFont="1" applyFill="1" applyBorder="1" applyAlignment="1">
      <alignment horizontal="center" vertical="center" wrapText="1"/>
    </xf>
    <xf numFmtId="0" fontId="0" fillId="0" borderId="42" xfId="0" applyBorder="1" applyAlignment="1">
      <alignment horizontal="center" vertical="center" wrapText="1"/>
    </xf>
    <xf numFmtId="0" fontId="86" fillId="51" borderId="43" xfId="0" applyFont="1" applyFill="1" applyBorder="1" applyAlignment="1">
      <alignment horizontal="center" vertical="center" wrapText="1"/>
    </xf>
    <xf numFmtId="0" fontId="67" fillId="51" borderId="42" xfId="0" applyFont="1" applyFill="1" applyBorder="1" applyAlignment="1">
      <alignment horizontal="center" vertical="center" wrapText="1"/>
    </xf>
    <xf numFmtId="0" fontId="86" fillId="48" borderId="22" xfId="0" applyFont="1" applyFill="1" applyBorder="1" applyAlignment="1">
      <alignment horizontal="center" vertical="center" wrapText="1"/>
    </xf>
    <xf numFmtId="0" fontId="70" fillId="48" borderId="22" xfId="0" applyFont="1" applyFill="1" applyBorder="1" applyAlignment="1">
      <alignment horizontal="center" vertical="center" wrapText="1"/>
    </xf>
    <xf numFmtId="0" fontId="86" fillId="48" borderId="23"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95" fillId="50" borderId="36" xfId="0" applyFont="1" applyFill="1" applyBorder="1" applyAlignment="1">
      <alignment horizontal="center" wrapText="1"/>
    </xf>
    <xf numFmtId="0" fontId="95" fillId="50" borderId="37" xfId="0" applyFont="1" applyFill="1" applyBorder="1" applyAlignment="1">
      <alignment horizontal="center" wrapText="1"/>
    </xf>
    <xf numFmtId="0" fontId="0" fillId="0" borderId="38" xfId="0" applyBorder="1" applyAlignment="1">
      <alignment wrapText="1"/>
    </xf>
    <xf numFmtId="0" fontId="85" fillId="52" borderId="18" xfId="0" applyFont="1" applyFill="1" applyBorder="1" applyAlignment="1">
      <alignment horizontal="left" wrapText="1"/>
    </xf>
    <xf numFmtId="0" fontId="85" fillId="52" borderId="44" xfId="0" applyFont="1" applyFill="1" applyBorder="1" applyAlignment="1">
      <alignment horizontal="left" wrapText="1"/>
    </xf>
    <xf numFmtId="0" fontId="85" fillId="52" borderId="45" xfId="0" applyFont="1" applyFill="1" applyBorder="1" applyAlignment="1">
      <alignment horizontal="left" wrapText="1"/>
    </xf>
    <xf numFmtId="0" fontId="96" fillId="48" borderId="22"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0" xfId="0" applyFont="1" applyFill="1" applyAlignment="1">
      <alignment horizontal="center" vertical="center" wrapText="1"/>
    </xf>
    <xf numFmtId="0" fontId="100" fillId="0" borderId="0" xfId="0" applyFont="1" applyFill="1" applyAlignment="1">
      <alignment wrapText="1"/>
    </xf>
    <xf numFmtId="0" fontId="67" fillId="48" borderId="24" xfId="0" applyFont="1" applyFill="1" applyBorder="1" applyAlignment="1">
      <alignment horizontal="center" vertical="center" wrapText="1"/>
    </xf>
    <xf numFmtId="0" fontId="16" fillId="48" borderId="23" xfId="0" applyFont="1" applyFill="1" applyBorder="1" applyAlignment="1">
      <alignment horizontal="center" vertical="center" wrapText="1"/>
    </xf>
    <xf numFmtId="0" fontId="11" fillId="0" borderId="40" xfId="0" applyFont="1" applyBorder="1" applyAlignment="1">
      <alignment horizontal="justify" vertical="center" wrapText="1"/>
    </xf>
    <xf numFmtId="0" fontId="0" fillId="0" borderId="40" xfId="0" applyBorder="1" applyAlignment="1">
      <alignment wrapText="1"/>
    </xf>
    <xf numFmtId="0" fontId="85" fillId="52" borderId="46" xfId="0" applyFont="1" applyFill="1" applyBorder="1" applyAlignment="1">
      <alignment horizontal="left" wrapText="1"/>
    </xf>
    <xf numFmtId="0" fontId="85" fillId="52" borderId="47" xfId="0" applyFont="1" applyFill="1" applyBorder="1" applyAlignment="1">
      <alignment horizontal="left" wrapText="1"/>
    </xf>
    <xf numFmtId="0" fontId="85" fillId="52" borderId="48" xfId="0" applyFont="1" applyFill="1" applyBorder="1" applyAlignment="1">
      <alignment horizontal="left" wrapText="1"/>
    </xf>
    <xf numFmtId="0" fontId="85" fillId="52" borderId="49" xfId="0" applyFont="1" applyFill="1" applyBorder="1" applyAlignment="1">
      <alignment horizontal="left" wrapText="1"/>
    </xf>
    <xf numFmtId="0" fontId="11" fillId="0" borderId="26" xfId="0" applyFont="1" applyBorder="1" applyAlignment="1">
      <alignment horizontal="left" vertical="top" wrapText="1"/>
    </xf>
    <xf numFmtId="0" fontId="25" fillId="0" borderId="50" xfId="0" applyFont="1" applyBorder="1" applyAlignment="1">
      <alignment horizontal="right" vertical="center" wrapText="1"/>
    </xf>
    <xf numFmtId="0" fontId="25" fillId="0" borderId="51" xfId="0" applyFont="1" applyBorder="1" applyAlignment="1">
      <alignment horizontal="right" vertical="center" wrapText="1"/>
    </xf>
    <xf numFmtId="0" fontId="11" fillId="0" borderId="17" xfId="0" applyFont="1" applyBorder="1" applyAlignment="1">
      <alignment horizontal="center" vertical="top" wrapText="1"/>
    </xf>
    <xf numFmtId="0" fontId="11" fillId="0" borderId="25" xfId="0" applyFont="1" applyBorder="1" applyAlignment="1">
      <alignment horizontal="center" vertical="top" wrapText="1"/>
    </xf>
    <xf numFmtId="0" fontId="11" fillId="0" borderId="25" xfId="0" applyFont="1" applyBorder="1" applyAlignment="1">
      <alignment horizontal="left" vertical="top" wrapText="1"/>
    </xf>
    <xf numFmtId="0" fontId="0" fillId="0" borderId="48" xfId="0" applyBorder="1" applyAlignment="1">
      <alignment horizontal="left" wrapText="1"/>
    </xf>
    <xf numFmtId="0" fontId="0" fillId="0" borderId="49" xfId="0" applyBorder="1" applyAlignment="1">
      <alignment wrapText="1"/>
    </xf>
    <xf numFmtId="0" fontId="0" fillId="0" borderId="17" xfId="0" applyBorder="1" applyAlignment="1">
      <alignment horizontal="left" vertical="top" wrapText="1"/>
    </xf>
    <xf numFmtId="0" fontId="11" fillId="0" borderId="0" xfId="0" applyFont="1" applyAlignment="1">
      <alignment horizontal="justify" vertical="center" wrapText="1"/>
    </xf>
    <xf numFmtId="0" fontId="99" fillId="0" borderId="0" xfId="0" applyFont="1" applyAlignment="1">
      <alignment horizontal="center" vertical="center" wrapText="1"/>
    </xf>
    <xf numFmtId="0" fontId="101" fillId="0" borderId="0" xfId="0" applyFont="1" applyAlignment="1">
      <alignment wrapText="1"/>
    </xf>
    <xf numFmtId="0" fontId="86" fillId="48" borderId="36" xfId="0" applyFont="1" applyFill="1" applyBorder="1" applyAlignment="1">
      <alignment horizontal="center" vertical="center" wrapText="1"/>
    </xf>
    <xf numFmtId="0" fontId="70" fillId="48" borderId="39" xfId="0" applyFont="1" applyFill="1" applyBorder="1" applyAlignment="1">
      <alignment horizontal="center" vertical="center" wrapText="1"/>
    </xf>
    <xf numFmtId="0" fontId="11" fillId="0" borderId="16" xfId="0" applyFont="1" applyBorder="1" applyAlignment="1">
      <alignment vertical="top" wrapText="1"/>
    </xf>
    <xf numFmtId="0" fontId="95" fillId="50" borderId="52" xfId="0" applyFont="1" applyFill="1" applyBorder="1" applyAlignment="1">
      <alignment horizontal="center" wrapText="1"/>
    </xf>
    <xf numFmtId="0" fontId="95" fillId="50" borderId="0" xfId="0" applyFont="1" applyFill="1" applyBorder="1" applyAlignment="1">
      <alignment horizontal="center" wrapText="1"/>
    </xf>
    <xf numFmtId="0" fontId="19" fillId="0" borderId="0" xfId="0" applyFont="1" applyBorder="1" applyAlignment="1">
      <alignment wrapText="1"/>
    </xf>
    <xf numFmtId="0" fontId="0" fillId="0" borderId="35" xfId="0" applyBorder="1" applyAlignment="1">
      <alignment wrapText="1"/>
    </xf>
    <xf numFmtId="0" fontId="88" fillId="26" borderId="52" xfId="0" applyFont="1" applyFill="1" applyBorder="1" applyAlignment="1">
      <alignment horizontal="left" wrapText="1"/>
    </xf>
    <xf numFmtId="0" fontId="88" fillId="26" borderId="0" xfId="0" applyFont="1" applyFill="1" applyBorder="1" applyAlignment="1">
      <alignment horizontal="left" wrapText="1"/>
    </xf>
    <xf numFmtId="0" fontId="0" fillId="0" borderId="0" xfId="0" applyBorder="1" applyAlignment="1">
      <alignment horizontal="left" wrapText="1"/>
    </xf>
    <xf numFmtId="0" fontId="88" fillId="26" borderId="18" xfId="0" applyFont="1" applyFill="1" applyBorder="1" applyAlignment="1">
      <alignment horizontal="left" wrapText="1"/>
    </xf>
    <xf numFmtId="0" fontId="88" fillId="26" borderId="44" xfId="0" applyFont="1" applyFill="1" applyBorder="1" applyAlignment="1">
      <alignment horizontal="left" wrapText="1"/>
    </xf>
    <xf numFmtId="0" fontId="88" fillId="26" borderId="45" xfId="0" applyFont="1" applyFill="1" applyBorder="1" applyAlignment="1">
      <alignment horizontal="left" wrapText="1"/>
    </xf>
    <xf numFmtId="0" fontId="20" fillId="0" borderId="16" xfId="0" applyFont="1" applyBorder="1" applyAlignment="1">
      <alignment horizontal="left" vertical="top" wrapText="1"/>
    </xf>
    <xf numFmtId="0" fontId="85" fillId="52" borderId="46" xfId="0" applyFont="1" applyFill="1" applyBorder="1" applyAlignment="1">
      <alignment horizontal="left" vertical="top" wrapText="1"/>
    </xf>
    <xf numFmtId="0" fontId="85" fillId="52" borderId="44" xfId="0" applyFont="1" applyFill="1" applyBorder="1" applyAlignment="1">
      <alignment horizontal="left" vertical="top" wrapText="1"/>
    </xf>
    <xf numFmtId="0" fontId="85" fillId="52" borderId="53" xfId="0" applyFont="1" applyFill="1" applyBorder="1" applyAlignment="1">
      <alignment horizontal="left" vertical="top" wrapText="1"/>
    </xf>
    <xf numFmtId="0" fontId="88" fillId="26" borderId="54" xfId="0" applyFont="1" applyFill="1" applyBorder="1" applyAlignment="1">
      <alignment horizontal="left" wrapText="1"/>
    </xf>
    <xf numFmtId="0" fontId="88" fillId="26" borderId="50" xfId="0" applyFont="1" applyFill="1" applyBorder="1" applyAlignment="1">
      <alignment horizontal="left" wrapText="1"/>
    </xf>
    <xf numFmtId="0" fontId="88" fillId="26" borderId="51" xfId="0" applyFont="1" applyFill="1" applyBorder="1" applyAlignment="1">
      <alignment horizontal="left" wrapText="1"/>
    </xf>
    <xf numFmtId="0" fontId="25" fillId="0" borderId="0" xfId="0" applyFont="1" applyAlignment="1">
      <alignment horizontal="right" vertical="center" wrapText="1"/>
    </xf>
    <xf numFmtId="0" fontId="95" fillId="50" borderId="21" xfId="0" applyFont="1" applyFill="1" applyBorder="1" applyAlignment="1">
      <alignment horizontal="center" wrapText="1"/>
    </xf>
    <xf numFmtId="0" fontId="95" fillId="50" borderId="43" xfId="0" applyFont="1" applyFill="1" applyBorder="1" applyAlignment="1">
      <alignment horizontal="center" wrapText="1"/>
    </xf>
    <xf numFmtId="0" fontId="0" fillId="0" borderId="42" xfId="0" applyBorder="1" applyAlignment="1">
      <alignment wrapText="1"/>
    </xf>
    <xf numFmtId="0" fontId="88" fillId="26" borderId="21" xfId="0" applyFont="1" applyFill="1" applyBorder="1" applyAlignment="1">
      <alignment horizontal="left" wrapText="1"/>
    </xf>
    <xf numFmtId="0" fontId="88" fillId="26" borderId="43" xfId="0" applyFont="1" applyFill="1" applyBorder="1" applyAlignment="1">
      <alignment horizontal="left" wrapText="1"/>
    </xf>
    <xf numFmtId="0" fontId="0" fillId="0" borderId="42" xfId="0" applyBorder="1" applyAlignment="1">
      <alignment horizontal="left" wrapText="1"/>
    </xf>
    <xf numFmtId="0" fontId="88" fillId="26" borderId="39" xfId="0" applyFont="1" applyFill="1" applyBorder="1" applyAlignment="1">
      <alignment horizontal="left" wrapText="1"/>
    </xf>
    <xf numFmtId="0" fontId="88" fillId="26" borderId="40" xfId="0" applyFont="1" applyFill="1" applyBorder="1" applyAlignment="1">
      <alignment horizontal="left" wrapText="1"/>
    </xf>
    <xf numFmtId="0" fontId="0" fillId="0" borderId="41" xfId="0" applyBorder="1" applyAlignment="1">
      <alignment horizontal="left" wrapText="1"/>
    </xf>
    <xf numFmtId="0" fontId="85" fillId="52" borderId="52" xfId="0" applyFont="1" applyFill="1" applyBorder="1" applyAlignment="1">
      <alignment horizontal="left" wrapText="1"/>
    </xf>
    <xf numFmtId="0" fontId="85" fillId="52" borderId="0" xfId="0" applyFont="1" applyFill="1" applyAlignment="1">
      <alignment horizontal="left" wrapText="1"/>
    </xf>
    <xf numFmtId="0" fontId="0" fillId="0" borderId="55" xfId="0" applyBorder="1" applyAlignment="1">
      <alignment horizontal="left" wrapText="1"/>
    </xf>
    <xf numFmtId="0" fontId="0" fillId="0" borderId="16" xfId="0" applyFont="1" applyBorder="1" applyAlignment="1">
      <alignment horizontal="left" vertical="top" wrapText="1"/>
    </xf>
    <xf numFmtId="0" fontId="102" fillId="0" borderId="0" xfId="0" applyFont="1" applyAlignment="1">
      <alignment horizontal="center" vertical="center" wrapText="1"/>
    </xf>
    <xf numFmtId="0" fontId="21" fillId="0" borderId="0" xfId="0" applyFont="1" applyAlignment="1">
      <alignment wrapText="1"/>
    </xf>
    <xf numFmtId="0" fontId="22" fillId="52" borderId="44" xfId="0" applyFont="1" applyFill="1" applyBorder="1" applyAlignment="1">
      <alignment horizontal="left" wrapText="1"/>
    </xf>
    <xf numFmtId="0" fontId="0" fillId="0" borderId="45" xfId="0" applyBorder="1" applyAlignment="1">
      <alignment wrapText="1"/>
    </xf>
    <xf numFmtId="4" fontId="11" fillId="10" borderId="17" xfId="0" applyNumberFormat="1" applyFont="1" applyFill="1" applyBorder="1" applyAlignment="1">
      <alignment horizontal="left" vertical="top" wrapText="1"/>
    </xf>
    <xf numFmtId="4" fontId="11" fillId="10" borderId="26" xfId="0" applyNumberFormat="1" applyFont="1" applyFill="1" applyBorder="1" applyAlignment="1">
      <alignment horizontal="left" vertical="top" wrapText="1"/>
    </xf>
    <xf numFmtId="0" fontId="11" fillId="0" borderId="0" xfId="0" applyFont="1" applyAlignment="1">
      <alignment horizontal="right" vertical="center" wrapText="1"/>
    </xf>
    <xf numFmtId="0" fontId="0" fillId="0" borderId="0" xfId="0" applyAlignment="1">
      <alignment horizontal="right" vertical="center" wrapText="1"/>
    </xf>
    <xf numFmtId="0" fontId="95" fillId="50" borderId="47" xfId="0" applyFont="1" applyFill="1" applyBorder="1" applyAlignment="1">
      <alignment horizontal="center" wrapText="1"/>
    </xf>
    <xf numFmtId="0" fontId="23" fillId="50" borderId="48" xfId="0" applyFont="1" applyFill="1" applyBorder="1" applyAlignment="1">
      <alignment horizontal="center" wrapText="1"/>
    </xf>
    <xf numFmtId="0" fontId="19" fillId="0" borderId="48" xfId="0" applyFont="1" applyBorder="1" applyAlignment="1">
      <alignment wrapText="1"/>
    </xf>
    <xf numFmtId="0" fontId="86" fillId="51" borderId="18" xfId="0" applyFont="1" applyFill="1" applyBorder="1" applyAlignment="1">
      <alignment horizontal="center" vertical="center" wrapText="1"/>
    </xf>
    <xf numFmtId="0" fontId="0" fillId="0" borderId="45" xfId="0" applyBorder="1" applyAlignment="1">
      <alignment horizontal="center" vertical="center" wrapText="1"/>
    </xf>
    <xf numFmtId="0" fontId="86" fillId="48" borderId="52" xfId="0" applyFont="1" applyFill="1" applyBorder="1" applyAlignment="1">
      <alignment horizontal="center" vertical="center" wrapText="1"/>
    </xf>
    <xf numFmtId="0" fontId="96" fillId="0" borderId="56" xfId="0" applyFont="1" applyBorder="1" applyAlignment="1">
      <alignment horizontal="center" vertical="center" wrapText="1"/>
    </xf>
    <xf numFmtId="0" fontId="86" fillId="51" borderId="42" xfId="0" applyFont="1" applyFill="1" applyBorder="1" applyAlignment="1">
      <alignment horizontal="center" vertical="center" wrapText="1"/>
    </xf>
    <xf numFmtId="0" fontId="96" fillId="48" borderId="56" xfId="0" applyFont="1" applyFill="1" applyBorder="1" applyAlignment="1">
      <alignment horizontal="center" vertical="center" wrapText="1"/>
    </xf>
    <xf numFmtId="0" fontId="20" fillId="10" borderId="26" xfId="0" applyFont="1" applyFill="1" applyBorder="1" applyAlignment="1">
      <alignment horizontal="left" vertical="top" wrapText="1"/>
    </xf>
    <xf numFmtId="0" fontId="20" fillId="10" borderId="25" xfId="0" applyFont="1" applyFill="1" applyBorder="1" applyAlignment="1">
      <alignment horizontal="left" vertical="top" wrapText="1"/>
    </xf>
    <xf numFmtId="0" fontId="13" fillId="10" borderId="17" xfId="0" applyFont="1" applyFill="1" applyBorder="1" applyAlignment="1">
      <alignment horizontal="left" vertical="top" wrapText="1"/>
    </xf>
    <xf numFmtId="0" fontId="0" fillId="10" borderId="25" xfId="0" applyFill="1" applyBorder="1" applyAlignment="1">
      <alignment/>
    </xf>
    <xf numFmtId="0" fontId="20" fillId="10" borderId="25" xfId="0" applyFont="1" applyFill="1" applyBorder="1" applyAlignment="1">
      <alignment/>
    </xf>
    <xf numFmtId="0" fontId="0" fillId="10" borderId="26" xfId="0" applyFill="1" applyBorder="1" applyAlignment="1">
      <alignment horizontal="left" vertical="top" wrapText="1"/>
    </xf>
    <xf numFmtId="0" fontId="0" fillId="10" borderId="25" xfId="0" applyFill="1" applyBorder="1" applyAlignment="1">
      <alignment horizontal="left" vertical="top" wrapText="1"/>
    </xf>
    <xf numFmtId="0" fontId="28" fillId="10" borderId="17" xfId="0" applyFont="1" applyFill="1" applyBorder="1" applyAlignment="1">
      <alignment horizontal="left" vertical="top"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evade" xfId="74"/>
    <cellStyle name="Input" xfId="75"/>
    <cellStyle name="Izcēlums (1. veids)" xfId="76"/>
    <cellStyle name="Izcēlums (2. veids)" xfId="77"/>
    <cellStyle name="Izcēlums (3. veids)" xfId="78"/>
    <cellStyle name="Izcēlums (4. veids)" xfId="79"/>
    <cellStyle name="Izcēlums (5. veids)" xfId="80"/>
    <cellStyle name="Izcēlums (6. veids)" xfId="81"/>
    <cellStyle name="Izvade" xfId="82"/>
    <cellStyle name="Kopsumma" xfId="83"/>
    <cellStyle name="Labs" xfId="84"/>
    <cellStyle name="Linked Cell" xfId="85"/>
    <cellStyle name="Neitrāls" xfId="86"/>
    <cellStyle name="Neutral" xfId="87"/>
    <cellStyle name="Normal 2" xfId="88"/>
    <cellStyle name="Nosaukums" xfId="89"/>
    <cellStyle name="Note" xfId="90"/>
    <cellStyle name="Output" xfId="91"/>
    <cellStyle name="Paskaidrojošs teksts" xfId="92"/>
    <cellStyle name="Pārbaudes šūna" xfId="93"/>
    <cellStyle name="Percent" xfId="94"/>
    <cellStyle name="Piezīme" xfId="95"/>
    <cellStyle name="Saistīta šūna" xfId="96"/>
    <cellStyle name="Slikts" xfId="97"/>
    <cellStyle name="Title" xfId="98"/>
    <cellStyle name="Total" xfId="99"/>
    <cellStyle name="Virsraksts 1" xfId="100"/>
    <cellStyle name="Virsraksts 2" xfId="101"/>
    <cellStyle name="Virsraksts 3" xfId="102"/>
    <cellStyle name="Virsraksts 4" xfId="103"/>
    <cellStyle name="Warning Text"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zoomScale="85" zoomScaleNormal="85" workbookViewId="0" topLeftCell="A1">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55" t="s">
        <v>1168</v>
      </c>
      <c r="B1" s="155"/>
      <c r="C1" s="155"/>
      <c r="D1" s="155"/>
      <c r="E1" s="155"/>
      <c r="F1" s="155"/>
      <c r="G1" s="155"/>
      <c r="H1" s="155"/>
    </row>
    <row r="2" spans="1:8" s="1" customFormat="1" ht="46.5" customHeight="1">
      <c r="A2" s="157" t="s">
        <v>983</v>
      </c>
      <c r="B2" s="158"/>
      <c r="C2" s="158"/>
      <c r="D2" s="158"/>
      <c r="E2" s="158"/>
      <c r="F2" s="158"/>
      <c r="G2" s="158"/>
      <c r="H2" s="158"/>
    </row>
    <row r="3" spans="1:8" s="1" customFormat="1" ht="15" customHeight="1">
      <c r="A3" s="159" t="s">
        <v>984</v>
      </c>
      <c r="B3" s="160"/>
      <c r="C3" s="160"/>
      <c r="D3" s="160"/>
      <c r="E3" s="160"/>
      <c r="F3" s="160"/>
      <c r="G3" s="160"/>
      <c r="H3" s="161"/>
    </row>
    <row r="4" spans="1:8" s="1" customFormat="1" ht="15">
      <c r="A4" s="162"/>
      <c r="B4" s="163"/>
      <c r="C4" s="163"/>
      <c r="D4" s="163"/>
      <c r="E4" s="163"/>
      <c r="F4" s="163"/>
      <c r="G4" s="163"/>
      <c r="H4" s="164"/>
    </row>
    <row r="5" spans="1:8" s="1" customFormat="1" ht="15">
      <c r="A5" s="162"/>
      <c r="B5" s="163"/>
      <c r="C5" s="163"/>
      <c r="D5" s="163"/>
      <c r="E5" s="163"/>
      <c r="F5" s="163"/>
      <c r="G5" s="163"/>
      <c r="H5" s="164"/>
    </row>
    <row r="6" spans="1:8" s="1" customFormat="1" ht="74.25" customHeight="1">
      <c r="A6" s="165"/>
      <c r="B6" s="166"/>
      <c r="C6" s="166"/>
      <c r="D6" s="166"/>
      <c r="E6" s="166"/>
      <c r="F6" s="166"/>
      <c r="G6" s="166"/>
      <c r="H6" s="167"/>
    </row>
    <row r="8" spans="3:5" ht="33" customHeight="1">
      <c r="C8" s="168" t="s">
        <v>769</v>
      </c>
      <c r="D8" s="170" t="s">
        <v>579</v>
      </c>
      <c r="E8" s="171"/>
    </row>
    <row r="9" spans="3:5" ht="15.75">
      <c r="C9" s="169"/>
      <c r="D9" s="77" t="s">
        <v>572</v>
      </c>
      <c r="E9" s="76">
        <v>21214920.59</v>
      </c>
    </row>
    <row r="10" spans="3:5" ht="15.75">
      <c r="C10" s="169"/>
      <c r="D10" s="77" t="s">
        <v>574</v>
      </c>
      <c r="E10" s="76">
        <v>1596312</v>
      </c>
    </row>
    <row r="11" spans="3:5" ht="15">
      <c r="C11" s="169"/>
      <c r="D11" s="44"/>
      <c r="E11" s="44"/>
    </row>
    <row r="12" spans="3:5" ht="30" customHeight="1">
      <c r="C12" s="169"/>
      <c r="D12" s="170" t="s">
        <v>580</v>
      </c>
      <c r="E12" s="171"/>
    </row>
    <row r="13" spans="3:5" ht="15.75">
      <c r="C13" s="169"/>
      <c r="D13" s="77" t="s">
        <v>573</v>
      </c>
      <c r="E13" s="76">
        <v>12616659.18</v>
      </c>
    </row>
    <row r="14" spans="3:5" ht="15.75">
      <c r="C14" s="169"/>
      <c r="D14" s="77" t="s">
        <v>575</v>
      </c>
      <c r="E14" s="76">
        <v>23234981.96</v>
      </c>
    </row>
    <row r="15" spans="3:5" ht="15">
      <c r="C15" s="169"/>
      <c r="D15" s="44"/>
      <c r="E15" s="44"/>
    </row>
    <row r="16" spans="3:5" ht="30" customHeight="1">
      <c r="C16" s="169"/>
      <c r="D16" s="170" t="s">
        <v>581</v>
      </c>
      <c r="E16" s="171"/>
    </row>
    <row r="17" spans="3:5" ht="18" customHeight="1">
      <c r="C17" s="169"/>
      <c r="D17" s="77" t="s">
        <v>587</v>
      </c>
      <c r="E17" s="76">
        <v>3013988.03</v>
      </c>
    </row>
    <row r="18" spans="3:5" ht="15.75">
      <c r="C18" s="169"/>
      <c r="D18" s="77" t="s">
        <v>576</v>
      </c>
      <c r="E18" s="76">
        <v>1703319.96</v>
      </c>
    </row>
    <row r="19" spans="4:5" ht="15.75">
      <c r="D19" s="66" t="s">
        <v>182</v>
      </c>
      <c r="E19" s="75">
        <f>SUM(E9:E18)</f>
        <v>63380181.72</v>
      </c>
    </row>
    <row r="22" spans="1:15" ht="15">
      <c r="A22" s="25"/>
      <c r="B22" s="25"/>
      <c r="C22" s="25" t="s">
        <v>818</v>
      </c>
      <c r="D22" s="25"/>
      <c r="E22" s="25"/>
      <c r="F22" s="25"/>
      <c r="G22" s="25"/>
      <c r="H22" s="25"/>
      <c r="M22" s="25"/>
      <c r="N22" s="25"/>
      <c r="O22" s="25"/>
    </row>
    <row r="23" spans="1:15" ht="15">
      <c r="A23" s="25"/>
      <c r="B23" s="25"/>
      <c r="C23" s="25"/>
      <c r="D23" s="25"/>
      <c r="E23" s="25"/>
      <c r="F23" s="25"/>
      <c r="G23" s="25"/>
      <c r="H23" s="25"/>
      <c r="M23" s="25"/>
      <c r="N23" s="25"/>
      <c r="O23" s="25"/>
    </row>
    <row r="24" spans="1:8" ht="15">
      <c r="A24" s="156" t="s">
        <v>577</v>
      </c>
      <c r="B24" s="156"/>
      <c r="C24" s="156"/>
      <c r="D24" s="156"/>
      <c r="E24" s="156"/>
      <c r="F24" s="156"/>
      <c r="G24" s="156"/>
      <c r="H24" s="156"/>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9"/>
  <sheetViews>
    <sheetView zoomScale="85" zoomScaleNormal="85" workbookViewId="0" topLeftCell="B109">
      <selection activeCell="B66" sqref="B66"/>
    </sheetView>
  </sheetViews>
  <sheetFormatPr defaultColWidth="9.140625" defaultRowHeight="15"/>
  <cols>
    <col min="1" max="1" width="8.57421875" style="1" customWidth="1"/>
    <col min="2" max="2" width="33.421875" style="1" customWidth="1"/>
    <col min="3" max="3" width="43.140625" style="1" customWidth="1"/>
    <col min="4" max="4" width="16.7109375" style="1" customWidth="1"/>
    <col min="5" max="5" width="16.57421875" style="1" customWidth="1"/>
    <col min="6" max="6" width="15.7109375" style="1" customWidth="1"/>
    <col min="7" max="7" width="16.28125" style="1" customWidth="1"/>
    <col min="8" max="8" width="15.00390625" style="1" customWidth="1"/>
    <col min="9" max="9" width="15.281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25.57421875" style="1" customWidth="1"/>
    <col min="17" max="16384" width="9.140625" style="1" customWidth="1"/>
  </cols>
  <sheetData>
    <row r="1" spans="1:16" ht="15">
      <c r="A1" s="209"/>
      <c r="B1" s="210"/>
      <c r="C1" s="210"/>
      <c r="D1" s="210"/>
      <c r="E1" s="210"/>
      <c r="F1" s="210"/>
      <c r="G1" s="210"/>
      <c r="H1" s="210"/>
      <c r="I1" s="210"/>
      <c r="J1" s="210"/>
      <c r="K1" s="210"/>
      <c r="L1" s="210"/>
      <c r="M1" s="210"/>
      <c r="N1" s="210"/>
      <c r="O1" s="210"/>
      <c r="P1" s="210"/>
    </row>
    <row r="2" spans="1:16" ht="26.25" customHeight="1">
      <c r="A2" s="212" t="s">
        <v>582</v>
      </c>
      <c r="B2" s="213"/>
      <c r="C2" s="213"/>
      <c r="D2" s="213"/>
      <c r="E2" s="213"/>
      <c r="F2" s="213"/>
      <c r="G2" s="213"/>
      <c r="H2" s="213"/>
      <c r="I2" s="213"/>
      <c r="J2" s="213"/>
      <c r="K2" s="213"/>
      <c r="L2" s="213"/>
      <c r="M2" s="213"/>
      <c r="N2" s="213"/>
      <c r="O2" s="213"/>
      <c r="P2" s="214"/>
    </row>
    <row r="3" spans="1:16" ht="15">
      <c r="A3" s="209"/>
      <c r="B3" s="216"/>
      <c r="C3" s="216"/>
      <c r="D3" s="216"/>
      <c r="E3" s="216"/>
      <c r="F3" s="216"/>
      <c r="G3" s="216"/>
      <c r="H3" s="216"/>
      <c r="I3" s="216"/>
      <c r="J3" s="216"/>
      <c r="K3" s="216"/>
      <c r="L3" s="216"/>
      <c r="M3" s="216"/>
      <c r="N3" s="216"/>
      <c r="O3" s="216"/>
      <c r="P3" s="216"/>
    </row>
    <row r="4" spans="1:16" ht="33" customHeight="1">
      <c r="A4" s="202" t="s">
        <v>0</v>
      </c>
      <c r="B4" s="202" t="s">
        <v>181</v>
      </c>
      <c r="C4" s="202" t="s">
        <v>138</v>
      </c>
      <c r="D4" s="222" t="s">
        <v>654</v>
      </c>
      <c r="E4" s="202" t="s">
        <v>1</v>
      </c>
      <c r="F4" s="192" t="s">
        <v>177</v>
      </c>
      <c r="G4" s="192"/>
      <c r="H4" s="192"/>
      <c r="I4" s="192"/>
      <c r="J4" s="193"/>
      <c r="K4" s="202" t="s">
        <v>179</v>
      </c>
      <c r="L4" s="202" t="s">
        <v>180</v>
      </c>
      <c r="M4" s="203"/>
      <c r="N4" s="202" t="s">
        <v>233</v>
      </c>
      <c r="O4" s="192" t="s">
        <v>589</v>
      </c>
      <c r="P4" s="217"/>
    </row>
    <row r="5" spans="1:16" s="3" customFormat="1" ht="49.5" customHeight="1">
      <c r="A5" s="205"/>
      <c r="B5" s="202"/>
      <c r="C5" s="221"/>
      <c r="D5" s="221"/>
      <c r="E5" s="202"/>
      <c r="F5" s="88" t="s">
        <v>2</v>
      </c>
      <c r="G5" s="88" t="s">
        <v>17</v>
      </c>
      <c r="H5" s="88" t="s">
        <v>21</v>
      </c>
      <c r="I5" s="88" t="s">
        <v>3</v>
      </c>
      <c r="J5" s="88" t="s">
        <v>178</v>
      </c>
      <c r="K5" s="202"/>
      <c r="L5" s="89" t="s">
        <v>18</v>
      </c>
      <c r="M5" s="89" t="s">
        <v>19</v>
      </c>
      <c r="N5" s="205"/>
      <c r="O5" s="88" t="s">
        <v>20</v>
      </c>
      <c r="P5" s="88" t="s">
        <v>796</v>
      </c>
    </row>
    <row r="6" spans="1:16" ht="18.75">
      <c r="A6" s="198" t="s">
        <v>4</v>
      </c>
      <c r="B6" s="199"/>
      <c r="C6" s="199"/>
      <c r="D6" s="199"/>
      <c r="E6" s="199"/>
      <c r="F6" s="199"/>
      <c r="G6" s="199"/>
      <c r="H6" s="199"/>
      <c r="I6" s="199"/>
      <c r="J6" s="199"/>
      <c r="K6" s="199"/>
      <c r="L6" s="199"/>
      <c r="M6" s="199"/>
      <c r="N6" s="199"/>
      <c r="O6" s="199"/>
      <c r="P6" s="200"/>
    </row>
    <row r="7" spans="1:16" ht="18.75" customHeight="1">
      <c r="A7" s="177" t="s">
        <v>22</v>
      </c>
      <c r="B7" s="177"/>
      <c r="C7" s="177"/>
      <c r="D7" s="177"/>
      <c r="E7" s="177"/>
      <c r="F7" s="177"/>
      <c r="G7" s="177"/>
      <c r="H7" s="177"/>
      <c r="I7" s="177"/>
      <c r="J7" s="177"/>
      <c r="K7" s="177"/>
      <c r="L7" s="177"/>
      <c r="M7" s="177"/>
      <c r="N7" s="177"/>
      <c r="O7" s="177"/>
      <c r="P7" s="178"/>
    </row>
    <row r="8" spans="1:16" ht="15.75">
      <c r="A8" s="194" t="s">
        <v>115</v>
      </c>
      <c r="B8" s="195"/>
      <c r="C8" s="195"/>
      <c r="D8" s="195"/>
      <c r="E8" s="195"/>
      <c r="F8" s="195"/>
      <c r="G8" s="195"/>
      <c r="H8" s="195"/>
      <c r="I8" s="195"/>
      <c r="J8" s="195"/>
      <c r="K8" s="195"/>
      <c r="L8" s="195"/>
      <c r="M8" s="195"/>
      <c r="N8" s="195"/>
      <c r="O8" s="195"/>
      <c r="P8" s="196"/>
    </row>
    <row r="9" spans="1:16" ht="91.5" customHeight="1">
      <c r="A9" s="10" t="s">
        <v>6</v>
      </c>
      <c r="B9" s="10" t="s">
        <v>25</v>
      </c>
      <c r="C9" s="41" t="s">
        <v>227</v>
      </c>
      <c r="D9" s="40" t="s">
        <v>191</v>
      </c>
      <c r="E9" s="48">
        <v>200000</v>
      </c>
      <c r="F9" s="32">
        <f>E9*20/100</f>
        <v>40000</v>
      </c>
      <c r="G9" s="32">
        <f>E9*60/100</f>
        <v>120000</v>
      </c>
      <c r="H9" s="32">
        <f>E9*20/100</f>
        <v>40000</v>
      </c>
      <c r="I9" s="32"/>
      <c r="J9" s="26" t="s">
        <v>465</v>
      </c>
      <c r="K9" s="34" t="s">
        <v>434</v>
      </c>
      <c r="L9" s="26">
        <v>2022</v>
      </c>
      <c r="M9" s="26">
        <v>2024</v>
      </c>
      <c r="N9" s="26" t="s">
        <v>435</v>
      </c>
      <c r="O9" s="11"/>
      <c r="P9" s="4"/>
    </row>
    <row r="10" spans="1:16" ht="76.5" customHeight="1">
      <c r="A10" s="189" t="s">
        <v>7</v>
      </c>
      <c r="B10" s="189" t="s">
        <v>149</v>
      </c>
      <c r="C10" s="15" t="s">
        <v>192</v>
      </c>
      <c r="D10" s="12" t="s">
        <v>191</v>
      </c>
      <c r="E10" s="48">
        <v>150000</v>
      </c>
      <c r="F10" s="32">
        <f>E10*15/100</f>
        <v>22500</v>
      </c>
      <c r="G10" s="32">
        <f>E10*85/100</f>
        <v>127500</v>
      </c>
      <c r="H10" s="32"/>
      <c r="I10" s="32"/>
      <c r="J10" s="26" t="s">
        <v>436</v>
      </c>
      <c r="K10" s="34" t="s">
        <v>1115</v>
      </c>
      <c r="L10" s="26">
        <v>2021</v>
      </c>
      <c r="M10" s="26">
        <v>2026</v>
      </c>
      <c r="N10" s="26" t="s">
        <v>437</v>
      </c>
      <c r="O10" s="11"/>
      <c r="P10" s="4"/>
    </row>
    <row r="11" spans="1:16" ht="48.75" customHeight="1">
      <c r="A11" s="176"/>
      <c r="B11" s="176"/>
      <c r="C11" s="15" t="s">
        <v>647</v>
      </c>
      <c r="D11" s="12" t="s">
        <v>191</v>
      </c>
      <c r="E11" s="48">
        <v>50000</v>
      </c>
      <c r="F11" s="32">
        <f>E11*20/100</f>
        <v>10000</v>
      </c>
      <c r="G11" s="32"/>
      <c r="H11" s="32">
        <f>E11*80/100</f>
        <v>40000</v>
      </c>
      <c r="I11" s="32"/>
      <c r="J11" s="26" t="s">
        <v>153</v>
      </c>
      <c r="K11" s="34" t="s">
        <v>154</v>
      </c>
      <c r="L11" s="26">
        <v>2022</v>
      </c>
      <c r="M11" s="26">
        <v>2026</v>
      </c>
      <c r="N11" s="26" t="s">
        <v>438</v>
      </c>
      <c r="O11" s="11"/>
      <c r="P11" s="4"/>
    </row>
    <row r="12" spans="1:16" ht="63" customHeight="1">
      <c r="A12" s="176"/>
      <c r="B12" s="176"/>
      <c r="C12" s="16" t="s">
        <v>193</v>
      </c>
      <c r="D12" s="12" t="s">
        <v>191</v>
      </c>
      <c r="E12" s="48">
        <v>50000</v>
      </c>
      <c r="F12" s="32">
        <f>E12*100/100</f>
        <v>50000</v>
      </c>
      <c r="G12" s="32"/>
      <c r="H12" s="32"/>
      <c r="I12" s="32"/>
      <c r="J12" s="26"/>
      <c r="K12" s="34" t="s">
        <v>439</v>
      </c>
      <c r="L12" s="26">
        <v>2022</v>
      </c>
      <c r="M12" s="26">
        <v>2027</v>
      </c>
      <c r="N12" s="26" t="s">
        <v>440</v>
      </c>
      <c r="O12" s="11"/>
      <c r="P12" s="4"/>
    </row>
    <row r="13" spans="1:16" ht="63" customHeight="1">
      <c r="A13" s="189" t="s">
        <v>8</v>
      </c>
      <c r="B13" s="189" t="s">
        <v>657</v>
      </c>
      <c r="C13" s="16" t="s">
        <v>116</v>
      </c>
      <c r="D13" s="18" t="s">
        <v>136</v>
      </c>
      <c r="E13" s="48">
        <v>498005</v>
      </c>
      <c r="F13" s="32">
        <f>E13*15/100</f>
        <v>74700.75</v>
      </c>
      <c r="G13" s="32">
        <f>E13*85/100</f>
        <v>423304.25</v>
      </c>
      <c r="H13" s="32"/>
      <c r="I13" s="73"/>
      <c r="J13" s="18"/>
      <c r="K13" s="36" t="s">
        <v>441</v>
      </c>
      <c r="L13" s="18">
        <v>2022</v>
      </c>
      <c r="M13" s="26">
        <v>2025</v>
      </c>
      <c r="N13" s="26" t="s">
        <v>797</v>
      </c>
      <c r="O13" s="11"/>
      <c r="P13" s="4"/>
    </row>
    <row r="14" spans="1:16" ht="31.5" customHeight="1">
      <c r="A14" s="176"/>
      <c r="B14" s="176"/>
      <c r="C14" s="34" t="s">
        <v>648</v>
      </c>
      <c r="D14" s="40" t="s">
        <v>191</v>
      </c>
      <c r="E14" s="48">
        <v>600000</v>
      </c>
      <c r="F14" s="32">
        <f>E14*15/100</f>
        <v>90000</v>
      </c>
      <c r="G14" s="32">
        <f>E14*85/100</f>
        <v>510000</v>
      </c>
      <c r="H14" s="32"/>
      <c r="I14" s="32"/>
      <c r="J14" s="26" t="s">
        <v>442</v>
      </c>
      <c r="K14" s="34" t="s">
        <v>443</v>
      </c>
      <c r="L14" s="26">
        <v>2022</v>
      </c>
      <c r="M14" s="26">
        <v>2027</v>
      </c>
      <c r="N14" s="26" t="s">
        <v>444</v>
      </c>
      <c r="O14" s="11"/>
      <c r="P14" s="4"/>
    </row>
    <row r="15" spans="1:16" ht="111.75" customHeight="1">
      <c r="A15" s="176"/>
      <c r="B15" s="176"/>
      <c r="C15" s="13" t="s">
        <v>1111</v>
      </c>
      <c r="D15" s="11" t="s">
        <v>129</v>
      </c>
      <c r="E15" s="51">
        <v>450000</v>
      </c>
      <c r="F15" s="73">
        <f>E15*10/100</f>
        <v>45000</v>
      </c>
      <c r="G15" s="73"/>
      <c r="H15" s="73">
        <f>E15*90/100</f>
        <v>405000</v>
      </c>
      <c r="I15" s="73"/>
      <c r="J15" s="18" t="s">
        <v>1114</v>
      </c>
      <c r="K15" s="13" t="s">
        <v>1113</v>
      </c>
      <c r="L15" s="18">
        <v>2023</v>
      </c>
      <c r="M15" s="18">
        <v>2025</v>
      </c>
      <c r="N15" s="18" t="s">
        <v>449</v>
      </c>
      <c r="O15" s="11"/>
      <c r="P15" s="4"/>
    </row>
    <row r="16" spans="1:16" ht="78" customHeight="1">
      <c r="A16" s="176"/>
      <c r="B16" s="176"/>
      <c r="C16" s="34" t="s">
        <v>445</v>
      </c>
      <c r="D16" s="40" t="s">
        <v>191</v>
      </c>
      <c r="E16" s="48">
        <v>50000</v>
      </c>
      <c r="F16" s="32">
        <f>E16*10/100</f>
        <v>5000</v>
      </c>
      <c r="G16" s="32">
        <f>E16*90/100</f>
        <v>45000</v>
      </c>
      <c r="H16" s="32"/>
      <c r="I16" s="32"/>
      <c r="J16" s="26" t="s">
        <v>446</v>
      </c>
      <c r="K16" s="34" t="s">
        <v>559</v>
      </c>
      <c r="L16" s="26">
        <v>2023</v>
      </c>
      <c r="M16" s="26">
        <v>2024</v>
      </c>
      <c r="N16" s="26" t="s">
        <v>437</v>
      </c>
      <c r="O16" s="11"/>
      <c r="P16" s="4"/>
    </row>
    <row r="17" spans="1:16" ht="62.25" customHeight="1">
      <c r="A17" s="176"/>
      <c r="B17" s="176"/>
      <c r="C17" s="41" t="s">
        <v>565</v>
      </c>
      <c r="D17" s="26" t="s">
        <v>653</v>
      </c>
      <c r="E17" s="48">
        <v>239798</v>
      </c>
      <c r="F17" s="32">
        <f>E17*10/100</f>
        <v>23979.8</v>
      </c>
      <c r="G17" s="32">
        <f>E17*90/100</f>
        <v>215818.2</v>
      </c>
      <c r="H17" s="32"/>
      <c r="I17" s="32"/>
      <c r="J17" s="26" t="s">
        <v>447</v>
      </c>
      <c r="K17" s="34" t="s">
        <v>370</v>
      </c>
      <c r="L17" s="18">
        <v>2022</v>
      </c>
      <c r="M17" s="26">
        <v>2024</v>
      </c>
      <c r="N17" s="26" t="s">
        <v>444</v>
      </c>
      <c r="O17" s="11"/>
      <c r="P17" s="4"/>
    </row>
    <row r="18" spans="1:16" ht="46.5" customHeight="1">
      <c r="A18" s="176"/>
      <c r="B18" s="176"/>
      <c r="C18" s="16" t="s">
        <v>962</v>
      </c>
      <c r="D18" s="12" t="s">
        <v>191</v>
      </c>
      <c r="E18" s="49">
        <v>280000</v>
      </c>
      <c r="F18" s="73">
        <v>280000</v>
      </c>
      <c r="G18" s="73"/>
      <c r="H18" s="73"/>
      <c r="I18" s="73"/>
      <c r="J18" s="18"/>
      <c r="K18" s="13" t="s">
        <v>961</v>
      </c>
      <c r="L18" s="18">
        <v>2022</v>
      </c>
      <c r="M18" s="18">
        <v>2026</v>
      </c>
      <c r="N18" s="18" t="s">
        <v>960</v>
      </c>
      <c r="O18" s="11"/>
      <c r="P18" s="4"/>
    </row>
    <row r="19" spans="1:16" ht="32.25" customHeight="1">
      <c r="A19" s="176"/>
      <c r="B19" s="176"/>
      <c r="C19" s="16" t="s">
        <v>448</v>
      </c>
      <c r="D19" s="12" t="s">
        <v>135</v>
      </c>
      <c r="E19" s="48">
        <v>81000</v>
      </c>
      <c r="F19" s="32">
        <v>15000</v>
      </c>
      <c r="G19" s="32"/>
      <c r="H19" s="32"/>
      <c r="I19" s="32"/>
      <c r="J19" s="26"/>
      <c r="K19" s="34" t="s">
        <v>232</v>
      </c>
      <c r="L19" s="26">
        <v>2021</v>
      </c>
      <c r="M19" s="26">
        <v>2026</v>
      </c>
      <c r="N19" s="26" t="s">
        <v>449</v>
      </c>
      <c r="O19" s="11"/>
      <c r="P19" s="4"/>
    </row>
    <row r="20" spans="1:16" ht="33.75" customHeight="1">
      <c r="A20" s="176"/>
      <c r="B20" s="176"/>
      <c r="C20" s="16" t="s">
        <v>120</v>
      </c>
      <c r="D20" s="12" t="s">
        <v>135</v>
      </c>
      <c r="E20" s="48">
        <v>100000</v>
      </c>
      <c r="F20" s="32">
        <v>15000</v>
      </c>
      <c r="G20" s="32">
        <v>85000</v>
      </c>
      <c r="H20" s="32"/>
      <c r="I20" s="32"/>
      <c r="J20" s="26"/>
      <c r="K20" s="34" t="s">
        <v>155</v>
      </c>
      <c r="L20" s="26">
        <v>2021</v>
      </c>
      <c r="M20" s="26">
        <v>2026</v>
      </c>
      <c r="N20" s="26" t="s">
        <v>450</v>
      </c>
      <c r="O20" s="11"/>
      <c r="P20" s="4"/>
    </row>
    <row r="21" spans="1:16" ht="33.75" customHeight="1">
      <c r="A21" s="176"/>
      <c r="B21" s="176"/>
      <c r="C21" s="16" t="s">
        <v>1153</v>
      </c>
      <c r="D21" s="12" t="s">
        <v>137</v>
      </c>
      <c r="E21" s="51">
        <v>900000</v>
      </c>
      <c r="F21" s="73"/>
      <c r="G21" s="73"/>
      <c r="H21" s="73"/>
      <c r="I21" s="73"/>
      <c r="J21" s="18"/>
      <c r="K21" s="13" t="s">
        <v>1152</v>
      </c>
      <c r="L21" s="18">
        <v>2025</v>
      </c>
      <c r="M21" s="18">
        <v>2026</v>
      </c>
      <c r="N21" s="18" t="s">
        <v>1154</v>
      </c>
      <c r="O21" s="11"/>
      <c r="P21" s="4"/>
    </row>
    <row r="22" spans="1:16" ht="45.75" customHeight="1">
      <c r="A22" s="176"/>
      <c r="B22" s="176"/>
      <c r="C22" s="13" t="s">
        <v>195</v>
      </c>
      <c r="D22" s="12" t="s">
        <v>191</v>
      </c>
      <c r="E22" s="48">
        <v>400000</v>
      </c>
      <c r="F22" s="32"/>
      <c r="G22" s="32">
        <v>400000</v>
      </c>
      <c r="H22" s="32"/>
      <c r="I22" s="32"/>
      <c r="J22" s="26"/>
      <c r="K22" s="34" t="s">
        <v>194</v>
      </c>
      <c r="L22" s="26">
        <v>2021</v>
      </c>
      <c r="M22" s="26">
        <v>2026</v>
      </c>
      <c r="N22" s="26" t="s">
        <v>449</v>
      </c>
      <c r="O22" s="11"/>
      <c r="P22" s="4"/>
    </row>
    <row r="23" spans="1:16" ht="46.5" customHeight="1">
      <c r="A23" s="176"/>
      <c r="B23" s="176"/>
      <c r="C23" s="4" t="s">
        <v>196</v>
      </c>
      <c r="D23" s="12" t="s">
        <v>191</v>
      </c>
      <c r="E23" s="48">
        <v>60000</v>
      </c>
      <c r="F23" s="32">
        <v>60000</v>
      </c>
      <c r="G23" s="32"/>
      <c r="H23" s="32"/>
      <c r="I23" s="32"/>
      <c r="J23" s="26"/>
      <c r="K23" s="34" t="s">
        <v>219</v>
      </c>
      <c r="L23" s="18">
        <v>2022</v>
      </c>
      <c r="M23" s="26">
        <v>2026</v>
      </c>
      <c r="N23" s="26" t="s">
        <v>437</v>
      </c>
      <c r="O23" s="11"/>
      <c r="P23" s="4"/>
    </row>
    <row r="24" spans="1:16" ht="49.5" customHeight="1">
      <c r="A24" s="189" t="s">
        <v>23</v>
      </c>
      <c r="B24" s="201" t="s">
        <v>26</v>
      </c>
      <c r="C24" s="4" t="s">
        <v>197</v>
      </c>
      <c r="D24" s="12" t="s">
        <v>191</v>
      </c>
      <c r="E24" s="48">
        <v>80000</v>
      </c>
      <c r="F24" s="32">
        <f>E24*10/100</f>
        <v>8000</v>
      </c>
      <c r="G24" s="32">
        <f>E24*90/100</f>
        <v>72000</v>
      </c>
      <c r="H24" s="32"/>
      <c r="I24" s="32"/>
      <c r="J24" s="26"/>
      <c r="K24" s="34" t="s">
        <v>189</v>
      </c>
      <c r="L24" s="26">
        <v>2022</v>
      </c>
      <c r="M24" s="26">
        <v>2024</v>
      </c>
      <c r="N24" s="26" t="s">
        <v>451</v>
      </c>
      <c r="O24" s="11"/>
      <c r="P24" s="4"/>
    </row>
    <row r="25" spans="1:16" ht="46.5" customHeight="1">
      <c r="A25" s="176"/>
      <c r="B25" s="188"/>
      <c r="C25" s="38" t="s">
        <v>198</v>
      </c>
      <c r="D25" s="12" t="s">
        <v>191</v>
      </c>
      <c r="E25" s="48">
        <v>50000</v>
      </c>
      <c r="F25" s="32">
        <f>E25*10/100</f>
        <v>5000</v>
      </c>
      <c r="G25" s="32">
        <f>E25*90/100</f>
        <v>45000</v>
      </c>
      <c r="H25" s="32"/>
      <c r="I25" s="32"/>
      <c r="J25" s="26" t="s">
        <v>183</v>
      </c>
      <c r="K25" s="34" t="s">
        <v>199</v>
      </c>
      <c r="L25" s="26">
        <v>2022</v>
      </c>
      <c r="M25" s="26">
        <v>2024</v>
      </c>
      <c r="N25" s="26" t="s">
        <v>449</v>
      </c>
      <c r="O25" s="11"/>
      <c r="P25" s="4"/>
    </row>
    <row r="26" spans="1:16" ht="35.25" customHeight="1">
      <c r="A26" s="10" t="s">
        <v>24</v>
      </c>
      <c r="B26" s="10" t="s">
        <v>27</v>
      </c>
      <c r="C26" s="4"/>
      <c r="D26" s="11"/>
      <c r="E26" s="50"/>
      <c r="F26" s="32"/>
      <c r="G26" s="32"/>
      <c r="H26" s="32"/>
      <c r="I26" s="73"/>
      <c r="J26" s="18"/>
      <c r="K26" s="13"/>
      <c r="L26" s="18"/>
      <c r="M26" s="18"/>
      <c r="N26" s="18"/>
      <c r="O26" s="11"/>
      <c r="P26" s="4"/>
    </row>
    <row r="27" spans="1:16" ht="67.5" customHeight="1">
      <c r="A27" s="10" t="s">
        <v>1116</v>
      </c>
      <c r="B27" s="104" t="s">
        <v>1117</v>
      </c>
      <c r="C27" s="116" t="s">
        <v>1118</v>
      </c>
      <c r="D27" s="120" t="s">
        <v>191</v>
      </c>
      <c r="E27" s="117">
        <v>141328</v>
      </c>
      <c r="F27" s="118">
        <v>141328</v>
      </c>
      <c r="G27" s="118"/>
      <c r="H27" s="118"/>
      <c r="I27" s="118"/>
      <c r="J27" s="120" t="s">
        <v>1114</v>
      </c>
      <c r="K27" s="119" t="s">
        <v>1119</v>
      </c>
      <c r="L27" s="120">
        <v>2023</v>
      </c>
      <c r="M27" s="120">
        <v>2023</v>
      </c>
      <c r="N27" s="115" t="s">
        <v>1120</v>
      </c>
      <c r="O27" s="115"/>
      <c r="P27" s="116"/>
    </row>
    <row r="28" spans="1:16" ht="16.5" customHeight="1">
      <c r="A28" s="179" t="s">
        <v>200</v>
      </c>
      <c r="B28" s="179"/>
      <c r="C28" s="179"/>
      <c r="D28" s="179"/>
      <c r="E28" s="179"/>
      <c r="F28" s="179"/>
      <c r="G28" s="179"/>
      <c r="H28" s="179"/>
      <c r="I28" s="179"/>
      <c r="J28" s="179"/>
      <c r="K28" s="179"/>
      <c r="L28" s="179"/>
      <c r="M28" s="179"/>
      <c r="N28" s="179"/>
      <c r="O28" s="179"/>
      <c r="P28" s="211"/>
    </row>
    <row r="29" spans="1:16" ht="46.5" customHeight="1">
      <c r="A29" s="206" t="s">
        <v>9</v>
      </c>
      <c r="B29" s="218" t="s">
        <v>602</v>
      </c>
      <c r="C29" s="38" t="s">
        <v>452</v>
      </c>
      <c r="D29" s="40" t="s">
        <v>191</v>
      </c>
      <c r="E29" s="48">
        <v>70000</v>
      </c>
      <c r="F29" s="32">
        <f>E29*15/100</f>
        <v>10500</v>
      </c>
      <c r="G29" s="32">
        <f>E29*85/100</f>
        <v>59500</v>
      </c>
      <c r="H29" s="32"/>
      <c r="I29" s="32"/>
      <c r="J29" s="26" t="s">
        <v>436</v>
      </c>
      <c r="K29" s="72" t="s">
        <v>453</v>
      </c>
      <c r="L29" s="26">
        <v>2022</v>
      </c>
      <c r="M29" s="26">
        <v>2024</v>
      </c>
      <c r="N29" s="26" t="s">
        <v>454</v>
      </c>
      <c r="O29" s="11"/>
      <c r="P29" s="4"/>
    </row>
    <row r="30" spans="1:16" ht="34.5" customHeight="1">
      <c r="A30" s="207"/>
      <c r="B30" s="219"/>
      <c r="C30" s="41" t="s">
        <v>455</v>
      </c>
      <c r="D30" s="40" t="s">
        <v>129</v>
      </c>
      <c r="E30" s="48">
        <v>50000</v>
      </c>
      <c r="F30" s="32">
        <f>E30*15/100</f>
        <v>7500</v>
      </c>
      <c r="G30" s="32">
        <f>E30*85/100</f>
        <v>42500</v>
      </c>
      <c r="H30" s="32"/>
      <c r="I30" s="32"/>
      <c r="J30" s="26" t="s">
        <v>446</v>
      </c>
      <c r="K30" s="41" t="s">
        <v>456</v>
      </c>
      <c r="L30" s="26">
        <v>2022</v>
      </c>
      <c r="M30" s="26">
        <v>2023</v>
      </c>
      <c r="N30" s="26" t="s">
        <v>449</v>
      </c>
      <c r="O30" s="11"/>
      <c r="P30" s="4"/>
    </row>
    <row r="31" spans="1:16" ht="48" customHeight="1">
      <c r="A31" s="208"/>
      <c r="B31" s="220"/>
      <c r="C31" s="4" t="s">
        <v>130</v>
      </c>
      <c r="D31" s="40" t="s">
        <v>129</v>
      </c>
      <c r="E31" s="48">
        <v>500000</v>
      </c>
      <c r="F31" s="32">
        <f>E31*20/100</f>
        <v>100000</v>
      </c>
      <c r="G31" s="32">
        <f>E31*80/100</f>
        <v>400000</v>
      </c>
      <c r="H31" s="32"/>
      <c r="I31" s="32"/>
      <c r="J31" s="26" t="s">
        <v>465</v>
      </c>
      <c r="K31" s="34" t="s">
        <v>457</v>
      </c>
      <c r="L31" s="26">
        <v>2021</v>
      </c>
      <c r="M31" s="26">
        <v>2027</v>
      </c>
      <c r="N31" s="26" t="s">
        <v>444</v>
      </c>
      <c r="O31" s="11"/>
      <c r="P31" s="4"/>
    </row>
    <row r="32" spans="1:16" ht="14.25" customHeight="1">
      <c r="A32" s="204" t="s">
        <v>458</v>
      </c>
      <c r="B32" s="204"/>
      <c r="C32" s="204"/>
      <c r="D32" s="204"/>
      <c r="E32" s="204"/>
      <c r="F32" s="204"/>
      <c r="G32" s="204"/>
      <c r="H32" s="204"/>
      <c r="I32" s="204"/>
      <c r="J32" s="204"/>
      <c r="K32" s="204"/>
      <c r="L32" s="204"/>
      <c r="M32" s="204"/>
      <c r="N32" s="204"/>
      <c r="O32" s="204"/>
      <c r="P32" s="215"/>
    </row>
    <row r="33" spans="1:16" ht="93.75" customHeight="1">
      <c r="A33" s="10" t="s">
        <v>201</v>
      </c>
      <c r="B33" s="10" t="s">
        <v>174</v>
      </c>
      <c r="C33" s="10" t="s">
        <v>817</v>
      </c>
      <c r="D33" s="11" t="s">
        <v>191</v>
      </c>
      <c r="E33" s="52"/>
      <c r="F33" s="35"/>
      <c r="G33" s="40"/>
      <c r="H33" s="11"/>
      <c r="I33" s="64"/>
      <c r="J33" s="11" t="s">
        <v>741</v>
      </c>
      <c r="K33" s="41" t="s">
        <v>746</v>
      </c>
      <c r="L33" s="40">
        <v>2022</v>
      </c>
      <c r="M33" s="40">
        <v>2024</v>
      </c>
      <c r="N33" s="11" t="s">
        <v>816</v>
      </c>
      <c r="O33" s="11"/>
      <c r="P33" s="4"/>
    </row>
    <row r="34" spans="1:16" ht="45.75" customHeight="1">
      <c r="A34" s="10" t="s">
        <v>202</v>
      </c>
      <c r="B34" s="10" t="s">
        <v>28</v>
      </c>
      <c r="C34" s="11"/>
      <c r="D34" s="11"/>
      <c r="E34" s="49"/>
      <c r="F34" s="30"/>
      <c r="G34" s="30"/>
      <c r="H34" s="30"/>
      <c r="I34" s="30"/>
      <c r="J34" s="11"/>
      <c r="K34" s="11"/>
      <c r="L34" s="11"/>
      <c r="M34" s="11"/>
      <c r="N34" s="11"/>
      <c r="O34" s="11"/>
      <c r="P34" s="4"/>
    </row>
    <row r="35" spans="1:16" ht="93" customHeight="1">
      <c r="A35" s="189" t="s">
        <v>203</v>
      </c>
      <c r="B35" s="189" t="s">
        <v>29</v>
      </c>
      <c r="C35" s="41" t="s">
        <v>459</v>
      </c>
      <c r="D35" s="40" t="s">
        <v>129</v>
      </c>
      <c r="E35" s="48">
        <v>250000</v>
      </c>
      <c r="F35" s="32">
        <f>E35*15/100</f>
        <v>37500</v>
      </c>
      <c r="G35" s="32">
        <f>E35*85/100</f>
        <v>212500</v>
      </c>
      <c r="H35" s="32"/>
      <c r="I35" s="32"/>
      <c r="J35" s="39"/>
      <c r="K35" s="41" t="s">
        <v>461</v>
      </c>
      <c r="L35" s="26">
        <v>2022</v>
      </c>
      <c r="M35" s="26">
        <v>2024</v>
      </c>
      <c r="N35" s="26" t="s">
        <v>460</v>
      </c>
      <c r="O35" s="18"/>
      <c r="P35" s="4"/>
    </row>
    <row r="36" spans="1:16" ht="34.5" customHeight="1">
      <c r="A36" s="176"/>
      <c r="B36" s="176"/>
      <c r="C36" s="41" t="s">
        <v>462</v>
      </c>
      <c r="D36" s="40" t="s">
        <v>129</v>
      </c>
      <c r="E36" s="48">
        <v>70000</v>
      </c>
      <c r="F36" s="32">
        <f>E36*15/100</f>
        <v>10500</v>
      </c>
      <c r="G36" s="32">
        <f>E36*85/100</f>
        <v>59500</v>
      </c>
      <c r="H36" s="32"/>
      <c r="I36" s="32"/>
      <c r="J36" s="26" t="s">
        <v>436</v>
      </c>
      <c r="K36" s="34" t="s">
        <v>463</v>
      </c>
      <c r="L36" s="26">
        <v>2023</v>
      </c>
      <c r="M36" s="26">
        <v>2024</v>
      </c>
      <c r="N36" s="26" t="s">
        <v>464</v>
      </c>
      <c r="O36" s="18"/>
      <c r="P36" s="4"/>
    </row>
    <row r="37" spans="1:16" ht="34.5" customHeight="1">
      <c r="A37" s="176"/>
      <c r="B37" s="176"/>
      <c r="C37" s="72" t="s">
        <v>649</v>
      </c>
      <c r="D37" s="40" t="s">
        <v>191</v>
      </c>
      <c r="E37" s="48">
        <v>50000</v>
      </c>
      <c r="F37" s="32"/>
      <c r="G37" s="32"/>
      <c r="H37" s="59">
        <v>50000</v>
      </c>
      <c r="I37" s="32"/>
      <c r="J37" s="26" t="s">
        <v>153</v>
      </c>
      <c r="K37" s="34" t="s">
        <v>154</v>
      </c>
      <c r="L37" s="18">
        <v>2022</v>
      </c>
      <c r="M37" s="18">
        <v>2027</v>
      </c>
      <c r="N37" s="26" t="s">
        <v>466</v>
      </c>
      <c r="O37" s="18"/>
      <c r="P37" s="4"/>
    </row>
    <row r="38" spans="1:16" ht="33.75" customHeight="1">
      <c r="A38" s="10" t="s">
        <v>204</v>
      </c>
      <c r="B38" s="10" t="s">
        <v>30</v>
      </c>
      <c r="C38" s="72" t="s">
        <v>207</v>
      </c>
      <c r="D38" s="40" t="s">
        <v>191</v>
      </c>
      <c r="E38" s="48">
        <v>50000</v>
      </c>
      <c r="F38" s="32">
        <f>E38*15/100</f>
        <v>7500</v>
      </c>
      <c r="G38" s="32">
        <f>E38*85/100</f>
        <v>42500</v>
      </c>
      <c r="H38" s="32"/>
      <c r="I38" s="32"/>
      <c r="J38" s="26" t="s">
        <v>183</v>
      </c>
      <c r="K38" s="72" t="s">
        <v>220</v>
      </c>
      <c r="L38" s="26">
        <v>2022</v>
      </c>
      <c r="M38" s="26">
        <v>2027</v>
      </c>
      <c r="N38" s="26" t="s">
        <v>464</v>
      </c>
      <c r="O38" s="18"/>
      <c r="P38" s="4"/>
    </row>
    <row r="39" spans="1:16" ht="47.25" customHeight="1">
      <c r="A39" s="10" t="s">
        <v>205</v>
      </c>
      <c r="B39" s="10" t="s">
        <v>31</v>
      </c>
      <c r="C39" s="4"/>
      <c r="D39" s="12"/>
      <c r="E39" s="49"/>
      <c r="F39" s="32"/>
      <c r="G39" s="32"/>
      <c r="H39" s="32"/>
      <c r="I39" s="73"/>
      <c r="J39" s="18"/>
      <c r="K39" s="13"/>
      <c r="L39" s="18"/>
      <c r="M39" s="18"/>
      <c r="N39" s="18"/>
      <c r="O39" s="18"/>
      <c r="P39" s="4"/>
    </row>
    <row r="40" spans="1:16" ht="46.5" customHeight="1">
      <c r="A40" s="10" t="s">
        <v>206</v>
      </c>
      <c r="B40" s="10" t="s">
        <v>32</v>
      </c>
      <c r="C40" s="4"/>
      <c r="D40" s="12"/>
      <c r="E40" s="49"/>
      <c r="F40" s="32"/>
      <c r="G40" s="32"/>
      <c r="H40" s="32"/>
      <c r="I40" s="73"/>
      <c r="J40" s="18"/>
      <c r="K40" s="13"/>
      <c r="L40" s="18"/>
      <c r="M40" s="18"/>
      <c r="N40" s="18"/>
      <c r="O40" s="18"/>
      <c r="P40" s="4"/>
    </row>
    <row r="41" spans="1:16" ht="18.75">
      <c r="A41" s="177" t="s">
        <v>33</v>
      </c>
      <c r="B41" s="177"/>
      <c r="C41" s="177"/>
      <c r="D41" s="177"/>
      <c r="E41" s="177"/>
      <c r="F41" s="177"/>
      <c r="G41" s="177"/>
      <c r="H41" s="177"/>
      <c r="I41" s="177"/>
      <c r="J41" s="177"/>
      <c r="K41" s="177"/>
      <c r="L41" s="177"/>
      <c r="M41" s="177"/>
      <c r="N41" s="177"/>
      <c r="O41" s="177"/>
      <c r="P41" s="178"/>
    </row>
    <row r="42" spans="1:16" ht="15.75">
      <c r="A42" s="204" t="s">
        <v>34</v>
      </c>
      <c r="B42" s="204"/>
      <c r="C42" s="204"/>
      <c r="D42" s="204"/>
      <c r="E42" s="204"/>
      <c r="F42" s="204"/>
      <c r="G42" s="204"/>
      <c r="H42" s="204"/>
      <c r="I42" s="204"/>
      <c r="J42" s="204"/>
      <c r="K42" s="204"/>
      <c r="L42" s="204"/>
      <c r="M42" s="204"/>
      <c r="N42" s="204"/>
      <c r="O42" s="204"/>
      <c r="P42" s="178"/>
    </row>
    <row r="43" spans="1:16" ht="46.5" customHeight="1">
      <c r="A43" s="17" t="s">
        <v>10</v>
      </c>
      <c r="B43" s="17" t="s">
        <v>35</v>
      </c>
      <c r="C43" s="41" t="s">
        <v>128</v>
      </c>
      <c r="D43" s="12" t="s">
        <v>135</v>
      </c>
      <c r="E43" s="48">
        <v>24197</v>
      </c>
      <c r="F43" s="32">
        <v>7612</v>
      </c>
      <c r="G43" s="32">
        <v>16585</v>
      </c>
      <c r="H43" s="32"/>
      <c r="I43" s="32"/>
      <c r="J43" s="26" t="s">
        <v>184</v>
      </c>
      <c r="K43" s="34" t="s">
        <v>157</v>
      </c>
      <c r="L43" s="18">
        <v>2022</v>
      </c>
      <c r="M43" s="26">
        <v>2026</v>
      </c>
      <c r="N43" s="26" t="s">
        <v>470</v>
      </c>
      <c r="O43" s="18"/>
      <c r="P43" s="4"/>
    </row>
    <row r="44" spans="1:16" ht="61.5" customHeight="1">
      <c r="A44" s="10" t="s">
        <v>11</v>
      </c>
      <c r="B44" s="10" t="s">
        <v>36</v>
      </c>
      <c r="C44" s="41" t="s">
        <v>151</v>
      </c>
      <c r="D44" s="40" t="s">
        <v>129</v>
      </c>
      <c r="E44" s="48">
        <v>70000</v>
      </c>
      <c r="F44" s="32">
        <f>E44*15/100</f>
        <v>10500</v>
      </c>
      <c r="G44" s="32">
        <f>E44*85/100</f>
        <v>59500</v>
      </c>
      <c r="H44" s="32"/>
      <c r="I44" s="32"/>
      <c r="J44" s="33" t="s">
        <v>467</v>
      </c>
      <c r="K44" s="34" t="s">
        <v>650</v>
      </c>
      <c r="L44" s="26">
        <v>2022</v>
      </c>
      <c r="M44" s="26">
        <v>2027</v>
      </c>
      <c r="N44" s="26" t="s">
        <v>471</v>
      </c>
      <c r="O44" s="18"/>
      <c r="P44" s="4"/>
    </row>
    <row r="45" spans="1:16" ht="15.75">
      <c r="A45" s="204" t="s">
        <v>37</v>
      </c>
      <c r="B45" s="204"/>
      <c r="C45" s="204"/>
      <c r="D45" s="204"/>
      <c r="E45" s="204"/>
      <c r="F45" s="204"/>
      <c r="G45" s="204"/>
      <c r="H45" s="204"/>
      <c r="I45" s="204"/>
      <c r="J45" s="204"/>
      <c r="K45" s="204"/>
      <c r="L45" s="204"/>
      <c r="M45" s="204"/>
      <c r="N45" s="204"/>
      <c r="O45" s="204"/>
      <c r="P45" s="178"/>
    </row>
    <row r="46" spans="1:16" ht="18.75" customHeight="1">
      <c r="A46" s="189" t="s">
        <v>12</v>
      </c>
      <c r="B46" s="189" t="s">
        <v>41</v>
      </c>
      <c r="C46" s="4" t="s">
        <v>117</v>
      </c>
      <c r="D46" s="18" t="s">
        <v>136</v>
      </c>
      <c r="E46" s="49">
        <v>300000</v>
      </c>
      <c r="F46" s="32">
        <f>E46*10/100</f>
        <v>30000</v>
      </c>
      <c r="G46" s="32">
        <f>E46*90/100</f>
        <v>270000</v>
      </c>
      <c r="H46" s="73"/>
      <c r="I46" s="73"/>
      <c r="J46" s="18"/>
      <c r="K46" s="13" t="s">
        <v>158</v>
      </c>
      <c r="L46" s="18">
        <v>2022</v>
      </c>
      <c r="M46" s="18">
        <v>2027</v>
      </c>
      <c r="N46" s="26" t="s">
        <v>470</v>
      </c>
      <c r="O46" s="11"/>
      <c r="P46" s="4"/>
    </row>
    <row r="47" spans="1:16" ht="63" customHeight="1">
      <c r="A47" s="176"/>
      <c r="B47" s="176"/>
      <c r="C47" s="4" t="s">
        <v>468</v>
      </c>
      <c r="D47" s="11" t="s">
        <v>129</v>
      </c>
      <c r="E47" s="49">
        <v>350000</v>
      </c>
      <c r="F47" s="73">
        <f>E47*10/100</f>
        <v>35000</v>
      </c>
      <c r="G47" s="73">
        <f>E47*90/100</f>
        <v>315000</v>
      </c>
      <c r="H47" s="73"/>
      <c r="I47" s="73"/>
      <c r="J47" s="18" t="s">
        <v>469</v>
      </c>
      <c r="K47" s="13" t="s">
        <v>963</v>
      </c>
      <c r="L47" s="18">
        <v>2022</v>
      </c>
      <c r="M47" s="18">
        <v>2025</v>
      </c>
      <c r="N47" s="18" t="s">
        <v>471</v>
      </c>
      <c r="O47" s="11"/>
      <c r="P47" s="4"/>
    </row>
    <row r="48" spans="1:16" ht="93" customHeight="1">
      <c r="A48" s="176"/>
      <c r="B48" s="176"/>
      <c r="C48" s="16" t="s">
        <v>208</v>
      </c>
      <c r="D48" s="12" t="s">
        <v>191</v>
      </c>
      <c r="E48" s="49">
        <v>131500</v>
      </c>
      <c r="F48" s="32">
        <v>21000</v>
      </c>
      <c r="G48" s="32">
        <v>110500</v>
      </c>
      <c r="H48" s="73"/>
      <c r="I48" s="73"/>
      <c r="J48" s="18"/>
      <c r="K48" s="13" t="s">
        <v>209</v>
      </c>
      <c r="L48" s="18">
        <v>2022</v>
      </c>
      <c r="M48" s="18">
        <v>2027</v>
      </c>
      <c r="N48" s="26" t="s">
        <v>472</v>
      </c>
      <c r="O48" s="11"/>
      <c r="P48" s="4"/>
    </row>
    <row r="49" spans="1:16" ht="33.75" customHeight="1">
      <c r="A49" s="176"/>
      <c r="B49" s="176"/>
      <c r="C49" s="41" t="s">
        <v>658</v>
      </c>
      <c r="D49" s="40" t="s">
        <v>129</v>
      </c>
      <c r="E49" s="48">
        <v>50000</v>
      </c>
      <c r="F49" s="32">
        <f>E49*100/100</f>
        <v>50000</v>
      </c>
      <c r="G49" s="32"/>
      <c r="H49" s="32"/>
      <c r="I49" s="32"/>
      <c r="J49" s="26"/>
      <c r="K49" s="34" t="s">
        <v>560</v>
      </c>
      <c r="L49" s="26">
        <v>2022</v>
      </c>
      <c r="M49" s="26">
        <v>2027</v>
      </c>
      <c r="N49" s="26" t="s">
        <v>473</v>
      </c>
      <c r="O49" s="11"/>
      <c r="P49" s="4"/>
    </row>
    <row r="50" spans="1:16" ht="106.5" customHeight="1">
      <c r="A50" s="10" t="s">
        <v>38</v>
      </c>
      <c r="B50" s="72" t="s">
        <v>474</v>
      </c>
      <c r="C50" s="41" t="s">
        <v>749</v>
      </c>
      <c r="D50" s="40" t="s">
        <v>191</v>
      </c>
      <c r="E50" s="50">
        <v>80000</v>
      </c>
      <c r="F50" s="32">
        <f>E50*50/100</f>
        <v>40000</v>
      </c>
      <c r="G50" s="32"/>
      <c r="H50" s="32"/>
      <c r="I50" s="32">
        <f>E50*50/100</f>
        <v>40000</v>
      </c>
      <c r="J50" s="26" t="s">
        <v>186</v>
      </c>
      <c r="K50" s="34" t="s">
        <v>475</v>
      </c>
      <c r="L50" s="26">
        <v>2022</v>
      </c>
      <c r="M50" s="18">
        <v>2025</v>
      </c>
      <c r="N50" s="26" t="s">
        <v>473</v>
      </c>
      <c r="O50" s="11"/>
      <c r="P50" s="4"/>
    </row>
    <row r="51" spans="1:16" ht="61.5" customHeight="1">
      <c r="A51" s="10" t="s">
        <v>39</v>
      </c>
      <c r="B51" s="104" t="s">
        <v>42</v>
      </c>
      <c r="C51" s="10" t="s">
        <v>651</v>
      </c>
      <c r="D51" s="18" t="s">
        <v>480</v>
      </c>
      <c r="E51" s="50">
        <v>4000000</v>
      </c>
      <c r="F51" s="73">
        <f>E51*15/100</f>
        <v>600000</v>
      </c>
      <c r="G51" s="73">
        <f>E51*85/100</f>
        <v>3400000</v>
      </c>
      <c r="H51" s="73"/>
      <c r="I51" s="73"/>
      <c r="J51" s="18" t="s">
        <v>469</v>
      </c>
      <c r="K51" s="7" t="s">
        <v>955</v>
      </c>
      <c r="L51" s="18">
        <v>2022</v>
      </c>
      <c r="M51" s="18">
        <v>2025</v>
      </c>
      <c r="N51" s="11" t="s">
        <v>444</v>
      </c>
      <c r="O51" s="11"/>
      <c r="P51" s="4"/>
    </row>
    <row r="52" spans="1:16" ht="19.5" customHeight="1">
      <c r="A52" s="177" t="s">
        <v>578</v>
      </c>
      <c r="B52" s="177"/>
      <c r="C52" s="177"/>
      <c r="D52" s="177"/>
      <c r="E52" s="177"/>
      <c r="F52" s="177"/>
      <c r="G52" s="177"/>
      <c r="H52" s="177"/>
      <c r="I52" s="177"/>
      <c r="J52" s="177"/>
      <c r="K52" s="177"/>
      <c r="L52" s="177"/>
      <c r="M52" s="177"/>
      <c r="N52" s="177"/>
      <c r="O52" s="177"/>
      <c r="P52" s="191"/>
    </row>
    <row r="53" spans="1:16" ht="15.75">
      <c r="A53" s="179" t="s">
        <v>75</v>
      </c>
      <c r="B53" s="179"/>
      <c r="C53" s="179"/>
      <c r="D53" s="179"/>
      <c r="E53" s="179"/>
      <c r="F53" s="179"/>
      <c r="G53" s="179"/>
      <c r="H53" s="179"/>
      <c r="I53" s="179"/>
      <c r="J53" s="179"/>
      <c r="K53" s="179"/>
      <c r="L53" s="179"/>
      <c r="M53" s="179"/>
      <c r="N53" s="179"/>
      <c r="O53" s="179"/>
      <c r="P53" s="178"/>
    </row>
    <row r="54" spans="1:16" ht="47.25" customHeight="1">
      <c r="A54" s="7" t="s">
        <v>50</v>
      </c>
      <c r="B54" s="7" t="s">
        <v>76</v>
      </c>
      <c r="C54" s="15" t="s">
        <v>123</v>
      </c>
      <c r="D54" s="18" t="s">
        <v>652</v>
      </c>
      <c r="E54" s="48">
        <v>69195</v>
      </c>
      <c r="F54" s="32">
        <v>10752</v>
      </c>
      <c r="G54" s="32"/>
      <c r="H54" s="32"/>
      <c r="I54" s="32">
        <v>58443</v>
      </c>
      <c r="J54" s="8"/>
      <c r="K54" s="13" t="s">
        <v>159</v>
      </c>
      <c r="L54" s="18">
        <v>2022</v>
      </c>
      <c r="M54" s="26">
        <v>2027</v>
      </c>
      <c r="N54" s="18" t="s">
        <v>476</v>
      </c>
      <c r="O54" s="11"/>
      <c r="P54" s="4"/>
    </row>
    <row r="55" spans="1:16" ht="61.5" customHeight="1">
      <c r="A55" s="7" t="s">
        <v>51</v>
      </c>
      <c r="B55" s="7" t="s">
        <v>143</v>
      </c>
      <c r="C55" s="72" t="s">
        <v>477</v>
      </c>
      <c r="D55" s="18" t="s">
        <v>135</v>
      </c>
      <c r="E55" s="49">
        <v>113000</v>
      </c>
      <c r="F55" s="32">
        <v>8000</v>
      </c>
      <c r="G55" s="32"/>
      <c r="H55" s="32"/>
      <c r="I55" s="32">
        <v>105000</v>
      </c>
      <c r="J55" s="8"/>
      <c r="K55" s="13" t="s">
        <v>160</v>
      </c>
      <c r="L55" s="18">
        <v>2022</v>
      </c>
      <c r="M55" s="26">
        <v>2027</v>
      </c>
      <c r="N55" s="18" t="s">
        <v>476</v>
      </c>
      <c r="O55" s="11"/>
      <c r="P55" s="4"/>
    </row>
    <row r="56" spans="1:16" ht="34.5" customHeight="1">
      <c r="A56" s="7" t="s">
        <v>52</v>
      </c>
      <c r="B56" s="7" t="s">
        <v>77</v>
      </c>
      <c r="C56" s="7"/>
      <c r="D56" s="18"/>
      <c r="E56" s="49"/>
      <c r="F56" s="32"/>
      <c r="G56" s="32"/>
      <c r="H56" s="32"/>
      <c r="I56" s="32"/>
      <c r="J56" s="18"/>
      <c r="K56" s="18"/>
      <c r="L56" s="18"/>
      <c r="M56" s="18"/>
      <c r="N56" s="18"/>
      <c r="O56" s="11"/>
      <c r="P56" s="4"/>
    </row>
    <row r="57" spans="1:16" ht="34.5" customHeight="1">
      <c r="A57" s="7" t="s">
        <v>53</v>
      </c>
      <c r="B57" s="7" t="s">
        <v>78</v>
      </c>
      <c r="C57" s="36" t="s">
        <v>478</v>
      </c>
      <c r="D57" s="26" t="s">
        <v>191</v>
      </c>
      <c r="E57" s="48">
        <v>50000</v>
      </c>
      <c r="F57" s="32">
        <f>E57*100/100</f>
        <v>50000</v>
      </c>
      <c r="G57" s="32"/>
      <c r="H57" s="32"/>
      <c r="I57" s="32"/>
      <c r="J57" s="26"/>
      <c r="K57" s="36" t="s">
        <v>479</v>
      </c>
      <c r="L57" s="26">
        <v>2022</v>
      </c>
      <c r="M57" s="26">
        <v>2027</v>
      </c>
      <c r="N57" s="26" t="s">
        <v>555</v>
      </c>
      <c r="O57" s="11"/>
      <c r="P57" s="4"/>
    </row>
    <row r="58" spans="1:16" ht="15.75">
      <c r="A58" s="179" t="s">
        <v>79</v>
      </c>
      <c r="B58" s="179"/>
      <c r="C58" s="179"/>
      <c r="D58" s="179"/>
      <c r="E58" s="179"/>
      <c r="F58" s="179"/>
      <c r="G58" s="179"/>
      <c r="H58" s="179"/>
      <c r="I58" s="179"/>
      <c r="J58" s="179"/>
      <c r="K58" s="179"/>
      <c r="L58" s="179"/>
      <c r="M58" s="179"/>
      <c r="N58" s="179"/>
      <c r="O58" s="179"/>
      <c r="P58" s="178"/>
    </row>
    <row r="59" spans="1:16" ht="76.5" customHeight="1">
      <c r="A59" s="175" t="s">
        <v>54</v>
      </c>
      <c r="B59" s="175" t="s">
        <v>80</v>
      </c>
      <c r="C59" s="16" t="s">
        <v>161</v>
      </c>
      <c r="D59" s="18" t="s">
        <v>136</v>
      </c>
      <c r="E59" s="49">
        <v>50000</v>
      </c>
      <c r="F59" s="32">
        <f>E59*10/100</f>
        <v>5000</v>
      </c>
      <c r="G59" s="32">
        <f>E59*90/100</f>
        <v>45000</v>
      </c>
      <c r="H59" s="73"/>
      <c r="I59" s="73"/>
      <c r="J59" s="18"/>
      <c r="K59" s="13" t="s">
        <v>660</v>
      </c>
      <c r="L59" s="18">
        <v>2022</v>
      </c>
      <c r="M59" s="18">
        <v>2027</v>
      </c>
      <c r="N59" s="18" t="s">
        <v>481</v>
      </c>
      <c r="O59" s="11"/>
      <c r="P59" s="4"/>
    </row>
    <row r="60" spans="1:16" ht="31.5" customHeight="1">
      <c r="A60" s="176"/>
      <c r="B60" s="197"/>
      <c r="C60" s="4" t="s">
        <v>482</v>
      </c>
      <c r="D60" s="12" t="s">
        <v>129</v>
      </c>
      <c r="E60" s="49">
        <v>130000</v>
      </c>
      <c r="F60" s="32">
        <f>E60*15/100</f>
        <v>19500</v>
      </c>
      <c r="G60" s="32">
        <f>E60*85/100</f>
        <v>110500</v>
      </c>
      <c r="H60" s="32"/>
      <c r="I60" s="32"/>
      <c r="J60" s="18" t="s">
        <v>483</v>
      </c>
      <c r="K60" s="13" t="s">
        <v>162</v>
      </c>
      <c r="L60" s="18">
        <v>2022</v>
      </c>
      <c r="M60" s="18">
        <v>2024</v>
      </c>
      <c r="N60" s="18" t="s">
        <v>484</v>
      </c>
      <c r="O60" s="11"/>
      <c r="P60" s="4"/>
    </row>
    <row r="61" spans="1:16" ht="33" customHeight="1">
      <c r="A61" s="7" t="s">
        <v>55</v>
      </c>
      <c r="B61" s="7" t="s">
        <v>144</v>
      </c>
      <c r="C61" s="13"/>
      <c r="D61" s="12"/>
      <c r="E61" s="49"/>
      <c r="F61" s="32"/>
      <c r="G61" s="32"/>
      <c r="H61" s="32"/>
      <c r="I61" s="32"/>
      <c r="J61" s="18"/>
      <c r="K61" s="13"/>
      <c r="L61" s="18"/>
      <c r="M61" s="18"/>
      <c r="N61" s="18"/>
      <c r="O61" s="11"/>
      <c r="P61" s="4"/>
    </row>
    <row r="62" spans="1:16" ht="61.5" customHeight="1">
      <c r="A62" s="182" t="s">
        <v>56</v>
      </c>
      <c r="B62" s="182" t="s">
        <v>81</v>
      </c>
      <c r="C62" s="16" t="s">
        <v>121</v>
      </c>
      <c r="D62" s="12" t="s">
        <v>485</v>
      </c>
      <c r="E62" s="48">
        <v>100000</v>
      </c>
      <c r="F62" s="32">
        <f>E62*10/100</f>
        <v>10000</v>
      </c>
      <c r="G62" s="32">
        <f>E62*90/100</f>
        <v>90000</v>
      </c>
      <c r="H62" s="32"/>
      <c r="I62" s="32"/>
      <c r="J62" s="26" t="s">
        <v>183</v>
      </c>
      <c r="K62" s="34" t="s">
        <v>488</v>
      </c>
      <c r="L62" s="18">
        <v>2022</v>
      </c>
      <c r="M62" s="26">
        <v>2027</v>
      </c>
      <c r="N62" s="26" t="s">
        <v>486</v>
      </c>
      <c r="O62" s="11"/>
      <c r="P62" s="4"/>
    </row>
    <row r="63" spans="1:16" ht="49.5" customHeight="1">
      <c r="A63" s="190"/>
      <c r="B63" s="190"/>
      <c r="C63" s="41" t="s">
        <v>489</v>
      </c>
      <c r="D63" s="40" t="s">
        <v>561</v>
      </c>
      <c r="E63" s="48">
        <v>300000</v>
      </c>
      <c r="F63" s="32">
        <f>E63*15/100</f>
        <v>45000</v>
      </c>
      <c r="G63" s="32">
        <f>E63*85/100</f>
        <v>255000</v>
      </c>
      <c r="H63" s="32"/>
      <c r="I63" s="32"/>
      <c r="J63" s="26" t="s">
        <v>491</v>
      </c>
      <c r="K63" s="34" t="s">
        <v>492</v>
      </c>
      <c r="L63" s="26">
        <v>2023</v>
      </c>
      <c r="M63" s="26">
        <v>2026</v>
      </c>
      <c r="N63" s="26" t="s">
        <v>490</v>
      </c>
      <c r="O63" s="11"/>
      <c r="P63" s="4"/>
    </row>
    <row r="64" spans="1:16" ht="47.25" customHeight="1">
      <c r="A64" s="188"/>
      <c r="B64" s="188"/>
      <c r="C64" s="16" t="s">
        <v>133</v>
      </c>
      <c r="D64" s="12" t="s">
        <v>129</v>
      </c>
      <c r="E64" s="49">
        <v>60000</v>
      </c>
      <c r="F64" s="32">
        <f>E64*15/100</f>
        <v>9000</v>
      </c>
      <c r="G64" s="32">
        <f>E64*85/100</f>
        <v>51000</v>
      </c>
      <c r="H64" s="32"/>
      <c r="I64" s="32"/>
      <c r="J64" s="18" t="s">
        <v>487</v>
      </c>
      <c r="K64" s="13" t="s">
        <v>163</v>
      </c>
      <c r="L64" s="26">
        <v>2023</v>
      </c>
      <c r="M64" s="26">
        <v>2027</v>
      </c>
      <c r="N64" s="26" t="s">
        <v>493</v>
      </c>
      <c r="O64" s="11"/>
      <c r="P64" s="4"/>
    </row>
    <row r="65" spans="1:16" ht="31.5" customHeight="1">
      <c r="A65" s="7" t="s">
        <v>82</v>
      </c>
      <c r="B65" s="7" t="s">
        <v>84</v>
      </c>
      <c r="C65" s="4"/>
      <c r="D65" s="12"/>
      <c r="E65" s="49"/>
      <c r="F65" s="32"/>
      <c r="G65" s="32"/>
      <c r="H65" s="32"/>
      <c r="I65" s="32"/>
      <c r="J65" s="18"/>
      <c r="K65" s="13"/>
      <c r="L65" s="18"/>
      <c r="M65" s="18"/>
      <c r="N65" s="18"/>
      <c r="O65" s="11"/>
      <c r="P65" s="4"/>
    </row>
    <row r="66" spans="1:16" ht="78" customHeight="1">
      <c r="A66" s="7" t="s">
        <v>83</v>
      </c>
      <c r="B66" s="7" t="s">
        <v>175</v>
      </c>
      <c r="C66" s="42" t="s">
        <v>91</v>
      </c>
      <c r="D66" s="12" t="s">
        <v>191</v>
      </c>
      <c r="E66" s="48">
        <v>50000</v>
      </c>
      <c r="F66" s="32">
        <f>E66*50/100</f>
        <v>25000</v>
      </c>
      <c r="G66" s="32"/>
      <c r="H66" s="32"/>
      <c r="I66" s="32">
        <f>E66*50/100</f>
        <v>25000</v>
      </c>
      <c r="J66" s="40"/>
      <c r="K66" s="72" t="s">
        <v>221</v>
      </c>
      <c r="L66" s="40">
        <v>2022</v>
      </c>
      <c r="M66" s="40">
        <v>2025</v>
      </c>
      <c r="N66" s="40" t="s">
        <v>494</v>
      </c>
      <c r="O66" s="11"/>
      <c r="P66" s="4"/>
    </row>
    <row r="67" spans="1:16" ht="15.75">
      <c r="A67" s="179" t="s">
        <v>585</v>
      </c>
      <c r="B67" s="179"/>
      <c r="C67" s="179"/>
      <c r="D67" s="179"/>
      <c r="E67" s="179"/>
      <c r="F67" s="179"/>
      <c r="G67" s="179"/>
      <c r="H67" s="179"/>
      <c r="I67" s="179"/>
      <c r="J67" s="179"/>
      <c r="K67" s="179"/>
      <c r="L67" s="179"/>
      <c r="M67" s="179"/>
      <c r="N67" s="179"/>
      <c r="O67" s="179"/>
      <c r="P67" s="178"/>
    </row>
    <row r="68" spans="1:16" ht="18.75" customHeight="1">
      <c r="A68" s="175" t="s">
        <v>85</v>
      </c>
      <c r="B68" s="175" t="s">
        <v>90</v>
      </c>
      <c r="C68" s="16" t="s">
        <v>122</v>
      </c>
      <c r="D68" s="12" t="s">
        <v>191</v>
      </c>
      <c r="E68" s="48">
        <v>60000</v>
      </c>
      <c r="F68" s="32">
        <f>E68*100/100</f>
        <v>60000</v>
      </c>
      <c r="G68" s="32"/>
      <c r="H68" s="32"/>
      <c r="I68" s="32"/>
      <c r="J68" s="26"/>
      <c r="K68" s="34" t="s">
        <v>495</v>
      </c>
      <c r="L68" s="26">
        <v>2022</v>
      </c>
      <c r="M68" s="26">
        <v>2024</v>
      </c>
      <c r="N68" s="26" t="s">
        <v>484</v>
      </c>
      <c r="O68" s="11"/>
      <c r="P68" s="4"/>
    </row>
    <row r="69" spans="1:16" ht="18.75" customHeight="1">
      <c r="A69" s="176"/>
      <c r="B69" s="176"/>
      <c r="C69" s="16" t="s">
        <v>119</v>
      </c>
      <c r="D69" s="18" t="s">
        <v>137</v>
      </c>
      <c r="E69" s="48">
        <v>34200</v>
      </c>
      <c r="F69" s="32">
        <f>E69*15/100</f>
        <v>5130</v>
      </c>
      <c r="G69" s="32">
        <f>E69*85/100</f>
        <v>29070</v>
      </c>
      <c r="H69" s="32"/>
      <c r="I69" s="32"/>
      <c r="J69" s="26"/>
      <c r="K69" s="34" t="s">
        <v>164</v>
      </c>
      <c r="L69" s="18">
        <v>2022</v>
      </c>
      <c r="M69" s="18">
        <v>2024</v>
      </c>
      <c r="N69" s="26" t="s">
        <v>484</v>
      </c>
      <c r="O69" s="11"/>
      <c r="P69" s="4"/>
    </row>
    <row r="70" spans="1:16" ht="26.25" customHeight="1">
      <c r="A70" s="176"/>
      <c r="B70" s="176"/>
      <c r="C70" s="16" t="s">
        <v>122</v>
      </c>
      <c r="D70" s="18" t="s">
        <v>135</v>
      </c>
      <c r="E70" s="49">
        <v>71683</v>
      </c>
      <c r="F70" s="32">
        <v>67683</v>
      </c>
      <c r="G70" s="32">
        <v>4000</v>
      </c>
      <c r="H70" s="73"/>
      <c r="I70" s="73"/>
      <c r="J70" s="18"/>
      <c r="K70" s="13" t="s">
        <v>165</v>
      </c>
      <c r="L70" s="18">
        <v>2022</v>
      </c>
      <c r="M70" s="26">
        <v>2027</v>
      </c>
      <c r="N70" s="26" t="s">
        <v>484</v>
      </c>
      <c r="O70" s="11"/>
      <c r="P70" s="4"/>
    </row>
    <row r="71" spans="1:16" ht="33" customHeight="1">
      <c r="A71" s="7" t="s">
        <v>86</v>
      </c>
      <c r="B71" s="7" t="s">
        <v>92</v>
      </c>
      <c r="C71" s="18"/>
      <c r="D71" s="18"/>
      <c r="E71" s="49"/>
      <c r="F71" s="32"/>
      <c r="G71" s="32"/>
      <c r="H71" s="73"/>
      <c r="I71" s="73"/>
      <c r="J71" s="18"/>
      <c r="K71" s="18"/>
      <c r="L71" s="18"/>
      <c r="M71" s="18"/>
      <c r="N71" s="18"/>
      <c r="O71" s="11"/>
      <c r="P71" s="4"/>
    </row>
    <row r="72" spans="1:16" ht="30" customHeight="1">
      <c r="A72" s="7" t="s">
        <v>87</v>
      </c>
      <c r="B72" s="7" t="s">
        <v>93</v>
      </c>
      <c r="C72" s="18"/>
      <c r="D72" s="18"/>
      <c r="E72" s="49"/>
      <c r="F72" s="32"/>
      <c r="G72" s="32"/>
      <c r="H72" s="73"/>
      <c r="I72" s="73"/>
      <c r="J72" s="18"/>
      <c r="K72" s="18"/>
      <c r="L72" s="18"/>
      <c r="M72" s="18"/>
      <c r="N72" s="18"/>
      <c r="O72" s="11"/>
      <c r="P72" s="4"/>
    </row>
    <row r="73" spans="1:16" ht="33.75" customHeight="1">
      <c r="A73" s="7" t="s">
        <v>88</v>
      </c>
      <c r="B73" s="7" t="s">
        <v>228</v>
      </c>
      <c r="C73" s="4"/>
      <c r="D73" s="18"/>
      <c r="E73" s="49"/>
      <c r="F73" s="32"/>
      <c r="G73" s="32"/>
      <c r="H73" s="73"/>
      <c r="I73" s="73"/>
      <c r="J73" s="18"/>
      <c r="K73" s="13"/>
      <c r="L73" s="18"/>
      <c r="M73" s="18"/>
      <c r="N73" s="18"/>
      <c r="O73" s="11"/>
      <c r="P73" s="4"/>
    </row>
    <row r="74" spans="1:16" ht="30.75" customHeight="1">
      <c r="A74" s="7" t="s">
        <v>89</v>
      </c>
      <c r="B74" s="7" t="s">
        <v>94</v>
      </c>
      <c r="C74" s="16" t="s">
        <v>118</v>
      </c>
      <c r="D74" s="18" t="s">
        <v>136</v>
      </c>
      <c r="E74" s="48">
        <v>380000</v>
      </c>
      <c r="F74" s="32">
        <f>E74*15/100</f>
        <v>57000</v>
      </c>
      <c r="G74" s="32">
        <f>E74*85/100</f>
        <v>323000</v>
      </c>
      <c r="H74" s="32"/>
      <c r="I74" s="32"/>
      <c r="J74" s="37" t="s">
        <v>183</v>
      </c>
      <c r="K74" s="43" t="s">
        <v>166</v>
      </c>
      <c r="L74" s="26">
        <v>2022</v>
      </c>
      <c r="M74" s="26">
        <v>2024</v>
      </c>
      <c r="N74" s="26" t="s">
        <v>493</v>
      </c>
      <c r="O74" s="11"/>
      <c r="P74" s="4"/>
    </row>
    <row r="75" spans="1:16" ht="18.75">
      <c r="A75" s="177" t="s">
        <v>95</v>
      </c>
      <c r="B75" s="177"/>
      <c r="C75" s="177"/>
      <c r="D75" s="177"/>
      <c r="E75" s="177"/>
      <c r="F75" s="177"/>
      <c r="G75" s="177"/>
      <c r="H75" s="177"/>
      <c r="I75" s="177"/>
      <c r="J75" s="177"/>
      <c r="K75" s="177"/>
      <c r="L75" s="177"/>
      <c r="M75" s="177"/>
      <c r="N75" s="177"/>
      <c r="O75" s="177"/>
      <c r="P75" s="178"/>
    </row>
    <row r="76" spans="1:16" ht="15.75">
      <c r="A76" s="179" t="s">
        <v>96</v>
      </c>
      <c r="B76" s="179"/>
      <c r="C76" s="179"/>
      <c r="D76" s="179"/>
      <c r="E76" s="179"/>
      <c r="F76" s="179"/>
      <c r="G76" s="179"/>
      <c r="H76" s="179"/>
      <c r="I76" s="179"/>
      <c r="J76" s="179"/>
      <c r="K76" s="179"/>
      <c r="L76" s="179"/>
      <c r="M76" s="179"/>
      <c r="N76" s="179"/>
      <c r="O76" s="179"/>
      <c r="P76" s="178"/>
    </row>
    <row r="77" spans="1:16" ht="77.25" customHeight="1">
      <c r="A77" s="182" t="s">
        <v>98</v>
      </c>
      <c r="B77" s="182" t="s">
        <v>124</v>
      </c>
      <c r="C77" s="41" t="s">
        <v>210</v>
      </c>
      <c r="D77" s="40" t="s">
        <v>191</v>
      </c>
      <c r="E77" s="48">
        <v>50000</v>
      </c>
      <c r="F77" s="32">
        <f>E77*20/100</f>
        <v>10000</v>
      </c>
      <c r="G77" s="32">
        <f>E77*60/100</f>
        <v>30000</v>
      </c>
      <c r="H77" s="32"/>
      <c r="I77" s="32">
        <f>E77*20/100</f>
        <v>10000</v>
      </c>
      <c r="J77" s="32" t="s">
        <v>498</v>
      </c>
      <c r="K77" s="34" t="s">
        <v>497</v>
      </c>
      <c r="L77" s="18">
        <v>2022</v>
      </c>
      <c r="M77" s="18">
        <v>2027</v>
      </c>
      <c r="N77" s="26" t="s">
        <v>496</v>
      </c>
      <c r="O77" s="13"/>
      <c r="P77" s="4"/>
    </row>
    <row r="78" spans="1:16" ht="48" customHeight="1">
      <c r="A78" s="188"/>
      <c r="B78" s="188"/>
      <c r="C78" s="41" t="s">
        <v>988</v>
      </c>
      <c r="D78" s="40" t="s">
        <v>191</v>
      </c>
      <c r="E78" s="48">
        <v>50000</v>
      </c>
      <c r="F78" s="32">
        <v>50000</v>
      </c>
      <c r="G78" s="40"/>
      <c r="H78" s="40"/>
      <c r="I78" s="40"/>
      <c r="J78" s="40"/>
      <c r="K78" s="41" t="s">
        <v>766</v>
      </c>
      <c r="L78" s="41">
        <v>2022</v>
      </c>
      <c r="M78" s="41">
        <v>2027</v>
      </c>
      <c r="N78" s="40" t="s">
        <v>967</v>
      </c>
      <c r="O78" s="13"/>
      <c r="P78" s="4"/>
    </row>
    <row r="79" spans="1:16" ht="33" customHeight="1">
      <c r="A79" s="7" t="s">
        <v>99</v>
      </c>
      <c r="B79" s="7" t="s">
        <v>45</v>
      </c>
      <c r="C79" s="4" t="s">
        <v>142</v>
      </c>
      <c r="D79" s="18" t="s">
        <v>129</v>
      </c>
      <c r="E79" s="48">
        <v>50000</v>
      </c>
      <c r="F79" s="32">
        <f>E79*15/100</f>
        <v>7500</v>
      </c>
      <c r="G79" s="32">
        <f>E79*85/100</f>
        <v>42500</v>
      </c>
      <c r="H79" s="32" t="s">
        <v>152</v>
      </c>
      <c r="I79" s="32"/>
      <c r="J79" s="32" t="s">
        <v>436</v>
      </c>
      <c r="K79" s="34" t="s">
        <v>728</v>
      </c>
      <c r="L79" s="26">
        <v>2023</v>
      </c>
      <c r="M79" s="26">
        <v>2024</v>
      </c>
      <c r="N79" s="26" t="s">
        <v>555</v>
      </c>
      <c r="O79" s="13"/>
      <c r="P79" s="4"/>
    </row>
    <row r="80" spans="1:16" ht="48" customHeight="1">
      <c r="A80" s="7" t="s">
        <v>100</v>
      </c>
      <c r="B80" s="7" t="s">
        <v>645</v>
      </c>
      <c r="C80" s="18"/>
      <c r="D80" s="18"/>
      <c r="E80" s="51"/>
      <c r="F80" s="32"/>
      <c r="G80" s="32"/>
      <c r="H80" s="67"/>
      <c r="I80" s="32"/>
      <c r="J80" s="32"/>
      <c r="K80" s="13"/>
      <c r="L80" s="13"/>
      <c r="M80" s="13"/>
      <c r="N80" s="13"/>
      <c r="O80" s="13"/>
      <c r="P80" s="4"/>
    </row>
    <row r="81" spans="1:16" ht="32.25" customHeight="1">
      <c r="A81" s="7" t="s">
        <v>101</v>
      </c>
      <c r="B81" s="7" t="s">
        <v>229</v>
      </c>
      <c r="C81" s="4" t="s">
        <v>127</v>
      </c>
      <c r="D81" s="11" t="s">
        <v>191</v>
      </c>
      <c r="E81" s="48">
        <v>75000</v>
      </c>
      <c r="F81" s="32">
        <f>E81*50/100</f>
        <v>37500</v>
      </c>
      <c r="G81" s="32">
        <f>E81*50/100</f>
        <v>37500</v>
      </c>
      <c r="H81" s="32"/>
      <c r="I81" s="32"/>
      <c r="J81" s="32" t="s">
        <v>183</v>
      </c>
      <c r="K81" s="13" t="s">
        <v>156</v>
      </c>
      <c r="L81" s="18">
        <v>2022</v>
      </c>
      <c r="M81" s="18">
        <v>2024</v>
      </c>
      <c r="N81" s="18" t="s">
        <v>499</v>
      </c>
      <c r="O81" s="13"/>
      <c r="P81" s="4"/>
    </row>
    <row r="82" spans="1:16" ht="48" customHeight="1">
      <c r="A82" s="7" t="s">
        <v>102</v>
      </c>
      <c r="B82" s="7" t="s">
        <v>103</v>
      </c>
      <c r="C82" s="18"/>
      <c r="D82" s="18"/>
      <c r="E82" s="51"/>
      <c r="F82" s="32"/>
      <c r="G82" s="32"/>
      <c r="H82" s="67"/>
      <c r="I82" s="32"/>
      <c r="J82" s="32"/>
      <c r="K82" s="13"/>
      <c r="L82" s="13"/>
      <c r="M82" s="13"/>
      <c r="N82" s="13"/>
      <c r="O82" s="13"/>
      <c r="P82" s="4"/>
    </row>
    <row r="83" spans="1:16" ht="15.75">
      <c r="A83" s="179" t="s">
        <v>104</v>
      </c>
      <c r="B83" s="179"/>
      <c r="C83" s="179"/>
      <c r="D83" s="179"/>
      <c r="E83" s="179"/>
      <c r="F83" s="179"/>
      <c r="G83" s="179"/>
      <c r="H83" s="179"/>
      <c r="I83" s="179"/>
      <c r="J83" s="179"/>
      <c r="K83" s="179"/>
      <c r="L83" s="179"/>
      <c r="M83" s="179"/>
      <c r="N83" s="179"/>
      <c r="O83" s="179"/>
      <c r="P83" s="178"/>
    </row>
    <row r="84" spans="1:16" ht="78" customHeight="1">
      <c r="A84" s="7" t="s">
        <v>105</v>
      </c>
      <c r="B84" s="7" t="s">
        <v>46</v>
      </c>
      <c r="C84" s="16" t="s">
        <v>230</v>
      </c>
      <c r="D84" s="12" t="s">
        <v>191</v>
      </c>
      <c r="E84" s="48">
        <v>50000</v>
      </c>
      <c r="F84" s="32">
        <f>E84*50/100</f>
        <v>25000</v>
      </c>
      <c r="G84" s="32"/>
      <c r="H84" s="32"/>
      <c r="I84" s="32">
        <f>E84*50/100</f>
        <v>25000</v>
      </c>
      <c r="J84" s="26" t="s">
        <v>500</v>
      </c>
      <c r="K84" s="13" t="s">
        <v>930</v>
      </c>
      <c r="L84" s="18">
        <v>2022</v>
      </c>
      <c r="M84" s="18">
        <v>2027</v>
      </c>
      <c r="N84" s="26" t="s">
        <v>501</v>
      </c>
      <c r="O84" s="13"/>
      <c r="P84" s="4"/>
    </row>
    <row r="85" spans="1:16" ht="76.5" customHeight="1">
      <c r="A85" s="7" t="s">
        <v>106</v>
      </c>
      <c r="B85" s="7" t="s">
        <v>108</v>
      </c>
      <c r="C85" s="16" t="s">
        <v>134</v>
      </c>
      <c r="D85" s="12" t="s">
        <v>191</v>
      </c>
      <c r="E85" s="48">
        <v>60000</v>
      </c>
      <c r="F85" s="32">
        <f>E85*50/100</f>
        <v>30000</v>
      </c>
      <c r="G85" s="32"/>
      <c r="H85" s="32">
        <f>E85*50/100</f>
        <v>30000</v>
      </c>
      <c r="I85" s="32"/>
      <c r="J85" s="26"/>
      <c r="K85" s="34" t="s">
        <v>167</v>
      </c>
      <c r="L85" s="18">
        <v>2022</v>
      </c>
      <c r="M85" s="18">
        <v>2027</v>
      </c>
      <c r="N85" s="26" t="s">
        <v>496</v>
      </c>
      <c r="O85" s="13"/>
      <c r="P85" s="4"/>
    </row>
    <row r="86" spans="1:16" ht="62.25" customHeight="1">
      <c r="A86" s="7" t="s">
        <v>107</v>
      </c>
      <c r="B86" s="7" t="s">
        <v>231</v>
      </c>
      <c r="C86" s="16" t="s">
        <v>132</v>
      </c>
      <c r="D86" s="12" t="s">
        <v>191</v>
      </c>
      <c r="E86" s="48">
        <v>50000</v>
      </c>
      <c r="F86" s="32">
        <f>E86*10/100</f>
        <v>5000</v>
      </c>
      <c r="G86" s="32">
        <f>E86*90/100</f>
        <v>45000</v>
      </c>
      <c r="H86" s="32"/>
      <c r="I86" s="32"/>
      <c r="J86" s="26" t="s">
        <v>502</v>
      </c>
      <c r="K86" s="34" t="s">
        <v>503</v>
      </c>
      <c r="L86" s="18">
        <v>2022</v>
      </c>
      <c r="M86" s="18">
        <v>2024</v>
      </c>
      <c r="N86" s="26" t="s">
        <v>798</v>
      </c>
      <c r="O86" s="13"/>
      <c r="P86" s="4"/>
    </row>
    <row r="87" spans="1:16" ht="15.75">
      <c r="A87" s="179" t="s">
        <v>109</v>
      </c>
      <c r="B87" s="179"/>
      <c r="C87" s="179"/>
      <c r="D87" s="179"/>
      <c r="E87" s="179"/>
      <c r="F87" s="179"/>
      <c r="G87" s="179"/>
      <c r="H87" s="179"/>
      <c r="I87" s="179"/>
      <c r="J87" s="179"/>
      <c r="K87" s="179"/>
      <c r="L87" s="179"/>
      <c r="M87" s="179"/>
      <c r="N87" s="179"/>
      <c r="O87" s="179"/>
      <c r="P87" s="178"/>
    </row>
    <row r="88" spans="1:16" ht="175.5" customHeight="1">
      <c r="A88" s="186" t="s">
        <v>110</v>
      </c>
      <c r="B88" s="182" t="s">
        <v>146</v>
      </c>
      <c r="C88" s="13" t="s">
        <v>936</v>
      </c>
      <c r="D88" s="18" t="s">
        <v>662</v>
      </c>
      <c r="E88" s="51">
        <v>830543.4</v>
      </c>
      <c r="F88" s="73">
        <v>242241.4</v>
      </c>
      <c r="G88" s="73"/>
      <c r="H88" s="73">
        <v>588302</v>
      </c>
      <c r="I88" s="73"/>
      <c r="J88" s="18" t="s">
        <v>153</v>
      </c>
      <c r="K88" s="13" t="s">
        <v>1080</v>
      </c>
      <c r="L88" s="18">
        <v>2022</v>
      </c>
      <c r="M88" s="18">
        <v>2023</v>
      </c>
      <c r="N88" s="18" t="s">
        <v>504</v>
      </c>
      <c r="O88" s="102"/>
      <c r="P88" s="64"/>
    </row>
    <row r="89" spans="1:16" ht="33" customHeight="1">
      <c r="A89" s="176"/>
      <c r="B89" s="187"/>
      <c r="C89" s="16" t="s">
        <v>139</v>
      </c>
      <c r="D89" s="18" t="s">
        <v>136</v>
      </c>
      <c r="E89" s="51">
        <v>99601.02</v>
      </c>
      <c r="F89" s="73">
        <f>E89*15/100</f>
        <v>14940.153</v>
      </c>
      <c r="G89" s="73">
        <f>E89*85/100</f>
        <v>84660.86700000001</v>
      </c>
      <c r="H89" s="73"/>
      <c r="I89" s="73"/>
      <c r="J89" s="18"/>
      <c r="K89" s="13" t="s">
        <v>187</v>
      </c>
      <c r="L89" s="18">
        <v>2022</v>
      </c>
      <c r="M89" s="18">
        <v>2024</v>
      </c>
      <c r="N89" s="18" t="s">
        <v>504</v>
      </c>
      <c r="O89" s="18"/>
      <c r="P89" s="11"/>
    </row>
    <row r="90" spans="1:16" ht="31.5" customHeight="1">
      <c r="A90" s="176"/>
      <c r="B90" s="187"/>
      <c r="C90" s="16" t="s">
        <v>140</v>
      </c>
      <c r="D90" s="18" t="s">
        <v>136</v>
      </c>
      <c r="E90" s="51">
        <v>200000</v>
      </c>
      <c r="F90" s="73"/>
      <c r="G90" s="73"/>
      <c r="H90" s="73"/>
      <c r="I90" s="73"/>
      <c r="J90" s="18"/>
      <c r="K90" s="13" t="s">
        <v>168</v>
      </c>
      <c r="L90" s="18">
        <v>2022</v>
      </c>
      <c r="M90" s="18">
        <v>2024</v>
      </c>
      <c r="N90" s="18" t="s">
        <v>504</v>
      </c>
      <c r="O90" s="18"/>
      <c r="P90" s="11"/>
    </row>
    <row r="91" spans="1:16" ht="60.75" customHeight="1">
      <c r="A91" s="176"/>
      <c r="B91" s="187"/>
      <c r="C91" s="16" t="s">
        <v>568</v>
      </c>
      <c r="D91" s="18" t="s">
        <v>656</v>
      </c>
      <c r="E91" s="51">
        <v>132000</v>
      </c>
      <c r="F91" s="73">
        <f>E91*15/100</f>
        <v>19800</v>
      </c>
      <c r="G91" s="73">
        <f>E91*85/100</f>
        <v>112200</v>
      </c>
      <c r="H91" s="73"/>
      <c r="I91" s="73"/>
      <c r="J91" s="18"/>
      <c r="K91" s="13" t="s">
        <v>569</v>
      </c>
      <c r="L91" s="18">
        <v>2022</v>
      </c>
      <c r="M91" s="18">
        <v>2024</v>
      </c>
      <c r="N91" s="18" t="s">
        <v>504</v>
      </c>
      <c r="O91" s="18"/>
      <c r="P91" s="11"/>
    </row>
    <row r="92" spans="1:16" ht="61.5" customHeight="1">
      <c r="A92" s="176"/>
      <c r="B92" s="187"/>
      <c r="C92" s="16" t="s">
        <v>981</v>
      </c>
      <c r="D92" s="18" t="s">
        <v>191</v>
      </c>
      <c r="E92" s="51">
        <v>200000</v>
      </c>
      <c r="F92" s="73">
        <f>E92*15/100</f>
        <v>30000</v>
      </c>
      <c r="G92" s="73">
        <f>E92*85/100</f>
        <v>170000</v>
      </c>
      <c r="H92" s="73"/>
      <c r="I92" s="73"/>
      <c r="J92" s="18"/>
      <c r="K92" s="13" t="s">
        <v>966</v>
      </c>
      <c r="L92" s="18"/>
      <c r="M92" s="18"/>
      <c r="N92" s="18" t="s">
        <v>964</v>
      </c>
      <c r="O92" s="18"/>
      <c r="P92" s="11"/>
    </row>
    <row r="93" spans="1:16" ht="78.75" customHeight="1">
      <c r="A93" s="176"/>
      <c r="B93" s="187"/>
      <c r="C93" s="4" t="s">
        <v>218</v>
      </c>
      <c r="D93" s="18" t="s">
        <v>137</v>
      </c>
      <c r="E93" s="51">
        <v>400000</v>
      </c>
      <c r="F93" s="73"/>
      <c r="G93" s="73"/>
      <c r="H93" s="73"/>
      <c r="I93" s="73">
        <v>400000</v>
      </c>
      <c r="J93" s="18" t="s">
        <v>190</v>
      </c>
      <c r="K93" s="13" t="s">
        <v>169</v>
      </c>
      <c r="L93" s="18">
        <v>2021</v>
      </c>
      <c r="M93" s="18">
        <v>2023</v>
      </c>
      <c r="N93" s="18" t="s">
        <v>504</v>
      </c>
      <c r="O93" s="18"/>
      <c r="P93" s="11"/>
    </row>
    <row r="94" spans="1:16" ht="77.25" customHeight="1">
      <c r="A94" s="176"/>
      <c r="B94" s="187"/>
      <c r="C94" s="13" t="s">
        <v>965</v>
      </c>
      <c r="D94" s="11" t="s">
        <v>191</v>
      </c>
      <c r="E94" s="51">
        <v>230000</v>
      </c>
      <c r="F94" s="73">
        <f>E94*10/100</f>
        <v>23000</v>
      </c>
      <c r="G94" s="73">
        <f>E94*90/100</f>
        <v>207000</v>
      </c>
      <c r="H94" s="73"/>
      <c r="I94" s="73"/>
      <c r="J94" s="18" t="s">
        <v>505</v>
      </c>
      <c r="K94" s="13" t="s">
        <v>646</v>
      </c>
      <c r="L94" s="18">
        <v>2023</v>
      </c>
      <c r="M94" s="18">
        <v>2027</v>
      </c>
      <c r="N94" s="18" t="s">
        <v>506</v>
      </c>
      <c r="O94" s="18"/>
      <c r="P94" s="11"/>
    </row>
    <row r="95" spans="1:16" ht="47.25" customHeight="1">
      <c r="A95" s="180" t="s">
        <v>111</v>
      </c>
      <c r="B95" s="180" t="s">
        <v>507</v>
      </c>
      <c r="C95" s="140" t="s">
        <v>1027</v>
      </c>
      <c r="D95" s="141" t="s">
        <v>129</v>
      </c>
      <c r="E95" s="117">
        <v>400000</v>
      </c>
      <c r="F95" s="142">
        <v>400000</v>
      </c>
      <c r="G95" s="142"/>
      <c r="H95" s="142"/>
      <c r="I95" s="142"/>
      <c r="J95" s="141"/>
      <c r="K95" s="140" t="s">
        <v>1026</v>
      </c>
      <c r="L95" s="141">
        <v>2021</v>
      </c>
      <c r="M95" s="141">
        <v>2022</v>
      </c>
      <c r="N95" s="141" t="s">
        <v>509</v>
      </c>
      <c r="O95" s="11"/>
      <c r="P95" s="18"/>
    </row>
    <row r="96" spans="1:16" ht="47.25" customHeight="1">
      <c r="A96" s="181"/>
      <c r="B96" s="181"/>
      <c r="C96" s="119" t="s">
        <v>1030</v>
      </c>
      <c r="D96" s="120" t="s">
        <v>129</v>
      </c>
      <c r="E96" s="117">
        <v>1613265.17</v>
      </c>
      <c r="F96" s="118">
        <v>1613265.17</v>
      </c>
      <c r="G96" s="118"/>
      <c r="H96" s="118"/>
      <c r="I96" s="118"/>
      <c r="J96" s="120"/>
      <c r="K96" s="119" t="s">
        <v>1031</v>
      </c>
      <c r="L96" s="120">
        <v>2022</v>
      </c>
      <c r="M96" s="120">
        <v>2023</v>
      </c>
      <c r="N96" s="120" t="s">
        <v>509</v>
      </c>
      <c r="O96" s="11"/>
      <c r="P96" s="18"/>
    </row>
    <row r="97" spans="1:16" ht="47.25" customHeight="1">
      <c r="A97" s="181"/>
      <c r="B97" s="181"/>
      <c r="C97" s="119" t="s">
        <v>1028</v>
      </c>
      <c r="D97" s="120" t="s">
        <v>129</v>
      </c>
      <c r="E97" s="117">
        <v>800000</v>
      </c>
      <c r="F97" s="118">
        <f>E97*15/100</f>
        <v>120000</v>
      </c>
      <c r="G97" s="118">
        <f>E97*85/100</f>
        <v>680000</v>
      </c>
      <c r="H97" s="118"/>
      <c r="I97" s="118"/>
      <c r="J97" s="120" t="s">
        <v>508</v>
      </c>
      <c r="K97" s="119" t="s">
        <v>1024</v>
      </c>
      <c r="L97" s="120">
        <v>2023</v>
      </c>
      <c r="M97" s="120">
        <v>2024</v>
      </c>
      <c r="N97" s="120" t="s">
        <v>509</v>
      </c>
      <c r="O97" s="11"/>
      <c r="P97" s="18"/>
    </row>
    <row r="98" spans="1:16" ht="47.25" customHeight="1">
      <c r="A98" s="181"/>
      <c r="B98" s="181"/>
      <c r="C98" s="119" t="s">
        <v>1029</v>
      </c>
      <c r="D98" s="120" t="s">
        <v>129</v>
      </c>
      <c r="E98" s="117">
        <v>1000000</v>
      </c>
      <c r="F98" s="118">
        <f>E98*15/100</f>
        <v>150000</v>
      </c>
      <c r="G98" s="118">
        <f>E98*85/100</f>
        <v>850000</v>
      </c>
      <c r="H98" s="118"/>
      <c r="I98" s="118"/>
      <c r="J98" s="120" t="s">
        <v>508</v>
      </c>
      <c r="K98" s="119" t="s">
        <v>1025</v>
      </c>
      <c r="L98" s="120">
        <v>2024</v>
      </c>
      <c r="M98" s="120">
        <v>2026</v>
      </c>
      <c r="N98" s="120" t="s">
        <v>509</v>
      </c>
      <c r="O98" s="11"/>
      <c r="P98" s="18"/>
    </row>
    <row r="99" spans="1:16" ht="79.5" customHeight="1">
      <c r="A99" s="181"/>
      <c r="B99" s="181"/>
      <c r="C99" s="13" t="s">
        <v>924</v>
      </c>
      <c r="D99" s="18" t="s">
        <v>129</v>
      </c>
      <c r="E99" s="51">
        <v>272031</v>
      </c>
      <c r="F99" s="73" t="s">
        <v>925</v>
      </c>
      <c r="G99" s="73">
        <v>244827</v>
      </c>
      <c r="H99" s="73" t="s">
        <v>926</v>
      </c>
      <c r="I99" s="73"/>
      <c r="J99" s="18" t="s">
        <v>927</v>
      </c>
      <c r="K99" s="13" t="s">
        <v>995</v>
      </c>
      <c r="L99" s="18">
        <v>2019</v>
      </c>
      <c r="M99" s="18">
        <v>2022</v>
      </c>
      <c r="N99" s="18" t="s">
        <v>928</v>
      </c>
      <c r="O99" s="11"/>
      <c r="P99" s="18"/>
    </row>
    <row r="100" spans="1:16" ht="47.25" customHeight="1">
      <c r="A100" s="181"/>
      <c r="B100" s="181"/>
      <c r="C100" s="34" t="s">
        <v>562</v>
      </c>
      <c r="D100" s="26" t="s">
        <v>136</v>
      </c>
      <c r="E100" s="48">
        <v>854000</v>
      </c>
      <c r="F100" s="32">
        <f>E100*10/100</f>
        <v>85400</v>
      </c>
      <c r="G100" s="32">
        <f>E100*90/100</f>
        <v>768600</v>
      </c>
      <c r="H100" s="32"/>
      <c r="I100" s="32"/>
      <c r="J100" s="26" t="s">
        <v>510</v>
      </c>
      <c r="K100" s="36" t="s">
        <v>511</v>
      </c>
      <c r="L100" s="26">
        <v>2023</v>
      </c>
      <c r="M100" s="26">
        <v>2027</v>
      </c>
      <c r="N100" s="26" t="s">
        <v>512</v>
      </c>
      <c r="O100" s="11"/>
      <c r="P100" s="18"/>
    </row>
    <row r="101" spans="1:16" ht="47.25" customHeight="1">
      <c r="A101" s="181"/>
      <c r="B101" s="181"/>
      <c r="C101" s="34" t="s">
        <v>593</v>
      </c>
      <c r="D101" s="26" t="s">
        <v>136</v>
      </c>
      <c r="E101" s="48">
        <v>300000</v>
      </c>
      <c r="F101" s="32">
        <f>E101*15/100</f>
        <v>45000</v>
      </c>
      <c r="G101" s="32">
        <f>E101*85/100</f>
        <v>255000</v>
      </c>
      <c r="H101" s="32"/>
      <c r="I101" s="32"/>
      <c r="J101" s="26" t="s">
        <v>514</v>
      </c>
      <c r="K101" s="36" t="s">
        <v>594</v>
      </c>
      <c r="L101" s="26">
        <v>2023</v>
      </c>
      <c r="M101" s="26">
        <v>2027</v>
      </c>
      <c r="N101" s="26" t="s">
        <v>512</v>
      </c>
      <c r="O101" s="11"/>
      <c r="P101" s="18"/>
    </row>
    <row r="102" spans="1:16" ht="47.25" customHeight="1">
      <c r="A102" s="181"/>
      <c r="B102" s="181"/>
      <c r="C102" s="34" t="s">
        <v>513</v>
      </c>
      <c r="D102" s="26" t="s">
        <v>191</v>
      </c>
      <c r="E102" s="48">
        <v>50000</v>
      </c>
      <c r="F102" s="32">
        <f>E102*40/100</f>
        <v>20000</v>
      </c>
      <c r="G102" s="32">
        <f>E102*40/100</f>
        <v>20000</v>
      </c>
      <c r="H102" s="32">
        <f>E102*20/100</f>
        <v>10000</v>
      </c>
      <c r="I102" s="32"/>
      <c r="J102" s="26" t="s">
        <v>514</v>
      </c>
      <c r="K102" s="36" t="s">
        <v>515</v>
      </c>
      <c r="L102" s="26">
        <v>2022</v>
      </c>
      <c r="M102" s="26">
        <v>2027</v>
      </c>
      <c r="N102" s="18" t="s">
        <v>516</v>
      </c>
      <c r="O102" s="11"/>
      <c r="P102" s="18"/>
    </row>
    <row r="103" spans="1:16" ht="47.25" customHeight="1">
      <c r="A103" s="181"/>
      <c r="B103" s="181"/>
      <c r="C103" s="34" t="s">
        <v>517</v>
      </c>
      <c r="D103" s="26" t="s">
        <v>191</v>
      </c>
      <c r="E103" s="48">
        <v>170000</v>
      </c>
      <c r="F103" s="32">
        <f>E103*30/100</f>
        <v>51000</v>
      </c>
      <c r="G103" s="32"/>
      <c r="H103" s="32">
        <f>E103*70/100</f>
        <v>119000</v>
      </c>
      <c r="I103" s="32"/>
      <c r="J103" s="26" t="s">
        <v>514</v>
      </c>
      <c r="K103" s="36" t="s">
        <v>1006</v>
      </c>
      <c r="L103" s="26">
        <v>2022</v>
      </c>
      <c r="M103" s="26">
        <v>2027</v>
      </c>
      <c r="N103" s="18" t="s">
        <v>516</v>
      </c>
      <c r="O103" s="11"/>
      <c r="P103" s="18"/>
    </row>
    <row r="104" spans="1:16" ht="47.25" customHeight="1">
      <c r="A104" s="181"/>
      <c r="B104" s="181"/>
      <c r="C104" s="38" t="s">
        <v>1005</v>
      </c>
      <c r="D104" s="26" t="s">
        <v>1007</v>
      </c>
      <c r="E104" s="48">
        <v>50000</v>
      </c>
      <c r="F104" s="32">
        <v>50000</v>
      </c>
      <c r="G104" s="32"/>
      <c r="H104" s="32"/>
      <c r="I104" s="32"/>
      <c r="J104" s="26"/>
      <c r="K104" s="36" t="s">
        <v>1008</v>
      </c>
      <c r="L104" s="26">
        <v>2022</v>
      </c>
      <c r="M104" s="26">
        <v>2027</v>
      </c>
      <c r="N104" s="18" t="s">
        <v>520</v>
      </c>
      <c r="O104" s="11"/>
      <c r="P104" s="18"/>
    </row>
    <row r="105" spans="1:16" ht="47.25" customHeight="1">
      <c r="A105" s="181"/>
      <c r="B105" s="181"/>
      <c r="C105" s="34" t="s">
        <v>563</v>
      </c>
      <c r="D105" s="26" t="s">
        <v>191</v>
      </c>
      <c r="E105" s="48">
        <v>60000</v>
      </c>
      <c r="F105" s="32">
        <f>E105*20/100</f>
        <v>12000</v>
      </c>
      <c r="G105" s="32">
        <f>E105*40/100</f>
        <v>24000</v>
      </c>
      <c r="H105" s="32"/>
      <c r="I105" s="32">
        <f>E105*40/100</f>
        <v>24000</v>
      </c>
      <c r="J105" s="26" t="s">
        <v>518</v>
      </c>
      <c r="K105" s="34" t="s">
        <v>519</v>
      </c>
      <c r="L105" s="26">
        <v>2022</v>
      </c>
      <c r="M105" s="26">
        <v>2027</v>
      </c>
      <c r="N105" s="18" t="s">
        <v>516</v>
      </c>
      <c r="O105" s="11"/>
      <c r="P105" s="18"/>
    </row>
    <row r="106" spans="1:16" ht="32.25" customHeight="1">
      <c r="A106" s="182" t="s">
        <v>112</v>
      </c>
      <c r="B106" s="182" t="s">
        <v>145</v>
      </c>
      <c r="C106" s="4" t="s">
        <v>994</v>
      </c>
      <c r="D106" s="12" t="s">
        <v>191</v>
      </c>
      <c r="E106" s="48">
        <v>50000</v>
      </c>
      <c r="F106" s="32">
        <v>29000</v>
      </c>
      <c r="G106" s="32"/>
      <c r="H106" s="32"/>
      <c r="I106" s="32">
        <v>21000</v>
      </c>
      <c r="J106" s="37"/>
      <c r="K106" s="34" t="s">
        <v>170</v>
      </c>
      <c r="L106" s="26">
        <v>2022</v>
      </c>
      <c r="M106" s="26">
        <v>2027</v>
      </c>
      <c r="N106" s="26" t="s">
        <v>496</v>
      </c>
      <c r="O106" s="11"/>
      <c r="P106" s="18"/>
    </row>
    <row r="107" spans="1:16" ht="48" customHeight="1">
      <c r="A107" s="183"/>
      <c r="B107" s="183"/>
      <c r="C107" s="13" t="s">
        <v>125</v>
      </c>
      <c r="D107" s="18" t="s">
        <v>137</v>
      </c>
      <c r="E107" s="49">
        <v>350000</v>
      </c>
      <c r="F107" s="73">
        <v>297500</v>
      </c>
      <c r="G107" s="73">
        <v>52500</v>
      </c>
      <c r="H107" s="73"/>
      <c r="I107" s="73"/>
      <c r="J107" s="18" t="s">
        <v>447</v>
      </c>
      <c r="K107" s="13" t="s">
        <v>171</v>
      </c>
      <c r="L107" s="18">
        <v>2021</v>
      </c>
      <c r="M107" s="18">
        <v>2024</v>
      </c>
      <c r="N107" s="26" t="s">
        <v>520</v>
      </c>
      <c r="O107" s="11"/>
      <c r="P107" s="18"/>
    </row>
    <row r="108" spans="1:16" ht="48" customHeight="1">
      <c r="A108" s="175" t="s">
        <v>113</v>
      </c>
      <c r="B108" s="175" t="s">
        <v>48</v>
      </c>
      <c r="C108" s="34" t="s">
        <v>211</v>
      </c>
      <c r="D108" s="26" t="s">
        <v>191</v>
      </c>
      <c r="E108" s="48">
        <v>50000</v>
      </c>
      <c r="F108" s="32">
        <f>E108*20/100</f>
        <v>10000</v>
      </c>
      <c r="G108" s="32">
        <f>E108*70/100</f>
        <v>35000</v>
      </c>
      <c r="H108" s="32"/>
      <c r="I108" s="32">
        <f>E108*10/100</f>
        <v>5000</v>
      </c>
      <c r="J108" s="26" t="s">
        <v>521</v>
      </c>
      <c r="K108" s="34" t="s">
        <v>566</v>
      </c>
      <c r="L108" s="26">
        <v>2022</v>
      </c>
      <c r="M108" s="26">
        <v>2027</v>
      </c>
      <c r="N108" s="26" t="s">
        <v>522</v>
      </c>
      <c r="O108" s="11"/>
      <c r="P108" s="18"/>
    </row>
    <row r="109" spans="1:16" ht="30.75" customHeight="1">
      <c r="A109" s="176"/>
      <c r="B109" s="176"/>
      <c r="C109" s="13" t="s">
        <v>213</v>
      </c>
      <c r="D109" s="18" t="s">
        <v>191</v>
      </c>
      <c r="E109" s="49">
        <v>50000</v>
      </c>
      <c r="F109" s="32">
        <f>E109*50/100</f>
        <v>25000</v>
      </c>
      <c r="G109" s="32"/>
      <c r="H109" s="32"/>
      <c r="I109" s="32"/>
      <c r="J109" s="18"/>
      <c r="K109" s="13" t="s">
        <v>212</v>
      </c>
      <c r="L109" s="18">
        <v>2021</v>
      </c>
      <c r="M109" s="18">
        <v>2026</v>
      </c>
      <c r="N109" s="18" t="s">
        <v>522</v>
      </c>
      <c r="O109" s="11"/>
      <c r="P109" s="18"/>
    </row>
    <row r="110" spans="1:16" ht="61.5" customHeight="1">
      <c r="A110" s="176"/>
      <c r="B110" s="176"/>
      <c r="C110" s="13" t="s">
        <v>131</v>
      </c>
      <c r="D110" s="18" t="s">
        <v>129</v>
      </c>
      <c r="E110" s="49">
        <v>500000</v>
      </c>
      <c r="F110" s="32">
        <f>E110*15/100</f>
        <v>75000</v>
      </c>
      <c r="G110" s="32">
        <f>E110*85/100</f>
        <v>425000</v>
      </c>
      <c r="H110" s="32" t="s">
        <v>152</v>
      </c>
      <c r="I110" s="32" t="s">
        <v>152</v>
      </c>
      <c r="J110" s="18" t="s">
        <v>523</v>
      </c>
      <c r="K110" s="13" t="s">
        <v>222</v>
      </c>
      <c r="L110" s="18">
        <v>2024</v>
      </c>
      <c r="M110" s="26">
        <v>2026</v>
      </c>
      <c r="N110" s="18" t="s">
        <v>524</v>
      </c>
      <c r="O110" s="11"/>
      <c r="P110" s="18"/>
    </row>
    <row r="111" spans="1:16" ht="64.5" customHeight="1">
      <c r="A111" s="176"/>
      <c r="B111" s="176"/>
      <c r="C111" s="13" t="s">
        <v>141</v>
      </c>
      <c r="D111" s="18" t="s">
        <v>129</v>
      </c>
      <c r="E111" s="49">
        <v>250000</v>
      </c>
      <c r="F111" s="32">
        <v>25000</v>
      </c>
      <c r="G111" s="32">
        <v>225000</v>
      </c>
      <c r="H111" s="32"/>
      <c r="I111" s="32" t="s">
        <v>152</v>
      </c>
      <c r="J111" s="18" t="s">
        <v>185</v>
      </c>
      <c r="K111" s="13" t="s">
        <v>172</v>
      </c>
      <c r="L111" s="18">
        <v>2019</v>
      </c>
      <c r="M111" s="18">
        <v>2022</v>
      </c>
      <c r="N111" s="18" t="s">
        <v>525</v>
      </c>
      <c r="O111" s="11"/>
      <c r="P111" s="18"/>
    </row>
    <row r="112" spans="1:16" ht="46.5" customHeight="1">
      <c r="A112" s="175" t="s">
        <v>113</v>
      </c>
      <c r="B112" s="175" t="s">
        <v>49</v>
      </c>
      <c r="C112" s="13" t="s">
        <v>564</v>
      </c>
      <c r="D112" s="18" t="s">
        <v>136</v>
      </c>
      <c r="E112" s="49">
        <v>284574</v>
      </c>
      <c r="F112" s="32">
        <f>E112*10/100</f>
        <v>28457.4</v>
      </c>
      <c r="G112" s="32">
        <f>E112*90/100</f>
        <v>256116.6</v>
      </c>
      <c r="H112" s="32"/>
      <c r="I112" s="32"/>
      <c r="J112" s="18"/>
      <c r="K112" s="13" t="s">
        <v>188</v>
      </c>
      <c r="L112" s="18">
        <v>2021</v>
      </c>
      <c r="M112" s="18">
        <v>2024</v>
      </c>
      <c r="N112" s="18" t="s">
        <v>512</v>
      </c>
      <c r="O112" s="11"/>
      <c r="P112" s="18"/>
    </row>
    <row r="113" spans="1:16" ht="33" customHeight="1">
      <c r="A113" s="176"/>
      <c r="B113" s="176"/>
      <c r="C113" s="13" t="s">
        <v>526</v>
      </c>
      <c r="D113" s="18" t="s">
        <v>191</v>
      </c>
      <c r="E113" s="49">
        <v>60000</v>
      </c>
      <c r="F113" s="32">
        <f>E113*10/100</f>
        <v>6000</v>
      </c>
      <c r="G113" s="32">
        <f>E113*90/100</f>
        <v>54000</v>
      </c>
      <c r="H113" s="32"/>
      <c r="I113" s="32"/>
      <c r="J113" s="18"/>
      <c r="K113" s="13" t="s">
        <v>527</v>
      </c>
      <c r="L113" s="18">
        <v>2023</v>
      </c>
      <c r="M113" s="18">
        <v>2026</v>
      </c>
      <c r="N113" s="18" t="s">
        <v>528</v>
      </c>
      <c r="O113" s="11"/>
      <c r="P113" s="18"/>
    </row>
    <row r="114" spans="1:16" ht="46.5" customHeight="1">
      <c r="A114" s="176"/>
      <c r="B114" s="176"/>
      <c r="C114" s="13" t="s">
        <v>529</v>
      </c>
      <c r="D114" s="18" t="s">
        <v>191</v>
      </c>
      <c r="E114" s="49">
        <v>300000</v>
      </c>
      <c r="F114" s="32">
        <f>E114*15/100</f>
        <v>45000</v>
      </c>
      <c r="G114" s="32">
        <f>E114*85/100</f>
        <v>255000</v>
      </c>
      <c r="H114" s="32"/>
      <c r="I114" s="32"/>
      <c r="J114" s="18" t="s">
        <v>530</v>
      </c>
      <c r="K114" s="13" t="s">
        <v>532</v>
      </c>
      <c r="L114" s="18">
        <v>2022</v>
      </c>
      <c r="M114" s="18">
        <v>2027</v>
      </c>
      <c r="N114" s="18" t="s">
        <v>531</v>
      </c>
      <c r="O114" s="11"/>
      <c r="P114" s="18"/>
    </row>
    <row r="115" spans="1:16" ht="33" customHeight="1">
      <c r="A115" s="176"/>
      <c r="B115" s="176"/>
      <c r="C115" s="13" t="s">
        <v>533</v>
      </c>
      <c r="D115" s="18" t="s">
        <v>191</v>
      </c>
      <c r="E115" s="49">
        <v>50000</v>
      </c>
      <c r="F115" s="32">
        <f>E115*20/100</f>
        <v>10000</v>
      </c>
      <c r="G115" s="32"/>
      <c r="H115" s="32"/>
      <c r="I115" s="32">
        <f>E115*80/100</f>
        <v>40000</v>
      </c>
      <c r="J115" s="18" t="s">
        <v>500</v>
      </c>
      <c r="K115" s="7" t="s">
        <v>534</v>
      </c>
      <c r="L115" s="18">
        <v>2023</v>
      </c>
      <c r="M115" s="18">
        <v>2025</v>
      </c>
      <c r="N115" s="18" t="s">
        <v>528</v>
      </c>
      <c r="O115" s="11"/>
      <c r="P115" s="18"/>
    </row>
    <row r="116" spans="1:16" ht="76.5" customHeight="1">
      <c r="A116" s="176"/>
      <c r="B116" s="176"/>
      <c r="C116" s="34" t="s">
        <v>535</v>
      </c>
      <c r="D116" s="26" t="s">
        <v>191</v>
      </c>
      <c r="E116" s="48">
        <v>100000</v>
      </c>
      <c r="F116" s="32">
        <f>E116*15/100</f>
        <v>15000</v>
      </c>
      <c r="G116" s="32">
        <f>E116*85/100</f>
        <v>85000</v>
      </c>
      <c r="H116" s="32"/>
      <c r="I116" s="32"/>
      <c r="J116" s="26" t="s">
        <v>750</v>
      </c>
      <c r="K116" s="36" t="s">
        <v>567</v>
      </c>
      <c r="L116" s="26">
        <v>2022</v>
      </c>
      <c r="M116" s="26">
        <v>2027</v>
      </c>
      <c r="N116" s="26" t="s">
        <v>528</v>
      </c>
      <c r="O116" s="11"/>
      <c r="P116" s="18"/>
    </row>
    <row r="117" spans="1:16" ht="33.75" customHeight="1">
      <c r="A117" s="182" t="s">
        <v>114</v>
      </c>
      <c r="B117" s="182" t="s">
        <v>799</v>
      </c>
      <c r="C117" s="34" t="s">
        <v>536</v>
      </c>
      <c r="D117" s="26" t="s">
        <v>191</v>
      </c>
      <c r="E117" s="48">
        <v>70000</v>
      </c>
      <c r="F117" s="32">
        <f>E117*50/100</f>
        <v>35000</v>
      </c>
      <c r="G117" s="32">
        <f>E117*40/100</f>
        <v>28000</v>
      </c>
      <c r="H117" s="32"/>
      <c r="I117" s="32">
        <f>E117*10/100</f>
        <v>7000</v>
      </c>
      <c r="J117" s="26" t="s">
        <v>537</v>
      </c>
      <c r="K117" s="36" t="s">
        <v>538</v>
      </c>
      <c r="L117" s="26">
        <v>2023</v>
      </c>
      <c r="M117" s="26">
        <v>2025</v>
      </c>
      <c r="N117" s="26" t="s">
        <v>539</v>
      </c>
      <c r="O117" s="11"/>
      <c r="P117" s="18"/>
    </row>
    <row r="118" spans="1:16" ht="45" customHeight="1">
      <c r="A118" s="188"/>
      <c r="B118" s="188"/>
      <c r="C118" s="13" t="s">
        <v>920</v>
      </c>
      <c r="D118" s="18" t="s">
        <v>191</v>
      </c>
      <c r="E118" s="49">
        <v>60000</v>
      </c>
      <c r="F118" s="73">
        <v>54000</v>
      </c>
      <c r="G118" s="73">
        <v>4200</v>
      </c>
      <c r="H118" s="73"/>
      <c r="I118" s="73">
        <v>1800</v>
      </c>
      <c r="J118" s="18" t="s">
        <v>537</v>
      </c>
      <c r="K118" s="7" t="s">
        <v>921</v>
      </c>
      <c r="L118" s="18">
        <v>2023</v>
      </c>
      <c r="M118" s="18">
        <v>2027</v>
      </c>
      <c r="N118" s="18" t="s">
        <v>919</v>
      </c>
      <c r="O118" s="11"/>
      <c r="P118" s="18" t="s">
        <v>918</v>
      </c>
    </row>
    <row r="119" spans="1:18" ht="29.25" customHeight="1">
      <c r="A119" s="184" t="s">
        <v>182</v>
      </c>
      <c r="B119" s="184"/>
      <c r="C119" s="184"/>
      <c r="D119" s="185"/>
      <c r="E119" s="74">
        <f>SUM(E9:E118)</f>
        <v>22114920.59</v>
      </c>
      <c r="F119" s="74">
        <f>SUM(F9:F118)</f>
        <v>5921789.673</v>
      </c>
      <c r="G119" s="74">
        <f>SUM(G9:G118)</f>
        <v>12930381.917</v>
      </c>
      <c r="H119" s="74">
        <f>SUM(H9:H118)</f>
        <v>1282302</v>
      </c>
      <c r="I119" s="74">
        <f>SUM(I9:I118)</f>
        <v>762243</v>
      </c>
      <c r="J119" s="56"/>
      <c r="K119" s="2"/>
      <c r="L119" s="2"/>
      <c r="M119" s="2"/>
      <c r="N119" s="2"/>
      <c r="O119" s="2"/>
      <c r="P119" s="2"/>
      <c r="Q119" s="2"/>
      <c r="R119" s="2"/>
    </row>
    <row r="120" spans="2:18" ht="15.75">
      <c r="B120" s="172" t="s">
        <v>1126</v>
      </c>
      <c r="C120" s="173"/>
      <c r="D120" s="114"/>
      <c r="F120" s="53"/>
      <c r="G120" s="53"/>
      <c r="H120" s="54"/>
      <c r="I120" s="53"/>
      <c r="J120" s="55"/>
      <c r="P120" s="2"/>
      <c r="Q120" s="2"/>
      <c r="R120" s="2"/>
    </row>
    <row r="121" spans="2:18" ht="15">
      <c r="B121" s="172" t="s">
        <v>1127</v>
      </c>
      <c r="C121" s="173"/>
      <c r="D121" s="174"/>
      <c r="F121" s="2"/>
      <c r="G121" s="2"/>
      <c r="H121" s="2"/>
      <c r="I121" s="2"/>
      <c r="J121" s="2"/>
      <c r="P121" s="2"/>
      <c r="Q121" s="2"/>
      <c r="R121" s="2"/>
    </row>
    <row r="122" spans="2:18" ht="15">
      <c r="B122" s="85"/>
      <c r="P122" s="2"/>
      <c r="Q122" s="2"/>
      <c r="R122" s="2"/>
    </row>
    <row r="123" spans="2:18" ht="15">
      <c r="B123" s="85"/>
      <c r="E123" s="60"/>
      <c r="P123" s="2"/>
      <c r="Q123" s="2"/>
      <c r="R123" s="2"/>
    </row>
    <row r="124" spans="2:18" ht="15">
      <c r="B124" s="85"/>
      <c r="P124" s="2"/>
      <c r="Q124" s="2"/>
      <c r="R124" s="2"/>
    </row>
    <row r="125" spans="2:18" ht="15">
      <c r="B125" s="85"/>
      <c r="P125" s="2"/>
      <c r="Q125" s="2"/>
      <c r="R125" s="2"/>
    </row>
    <row r="126" spans="2:18" ht="15">
      <c r="B126" s="6"/>
      <c r="P126" s="2"/>
      <c r="Q126" s="2"/>
      <c r="R126" s="2"/>
    </row>
    <row r="127" spans="2:18" ht="15.75">
      <c r="B127" s="86"/>
      <c r="P127" s="2"/>
      <c r="Q127" s="2"/>
      <c r="R127" s="2"/>
    </row>
    <row r="128" spans="2:18" ht="31.5" customHeight="1">
      <c r="B128" s="86"/>
      <c r="P128" s="2"/>
      <c r="Q128" s="2"/>
      <c r="R128" s="2"/>
    </row>
    <row r="129" spans="2:18" ht="15">
      <c r="B129" s="5"/>
      <c r="P129" s="2"/>
      <c r="Q129" s="2"/>
      <c r="R129" s="2"/>
    </row>
    <row r="130" spans="2:18" ht="15">
      <c r="B130" s="5"/>
      <c r="P130" s="2"/>
      <c r="Q130" s="2"/>
      <c r="R130" s="2"/>
    </row>
    <row r="131" spans="2:18" ht="15">
      <c r="B131" s="5"/>
      <c r="P131" s="2"/>
      <c r="Q131" s="2"/>
      <c r="R131" s="2"/>
    </row>
    <row r="132" spans="2:18" ht="15">
      <c r="B132" s="5"/>
      <c r="P132" s="2"/>
      <c r="Q132" s="2"/>
      <c r="R132" s="2"/>
    </row>
    <row r="133" spans="2:18" ht="126" customHeight="1">
      <c r="B133" s="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row r="138" spans="16:18" ht="15">
      <c r="P138" s="2"/>
      <c r="Q138" s="2"/>
      <c r="R138" s="2"/>
    </row>
    <row r="139" spans="16:18" ht="15">
      <c r="P139" s="2"/>
      <c r="Q139" s="2"/>
      <c r="R139" s="2"/>
    </row>
  </sheetData>
  <sheetProtection selectLockedCells="1" selectUnlockedCells="1"/>
  <mergeCells count="64">
    <mergeCell ref="A3:P3"/>
    <mergeCell ref="K4:K5"/>
    <mergeCell ref="O4:P4"/>
    <mergeCell ref="A13:A23"/>
    <mergeCell ref="B29:B31"/>
    <mergeCell ref="C4:C5"/>
    <mergeCell ref="D4:D5"/>
    <mergeCell ref="A10:A12"/>
    <mergeCell ref="A59:A60"/>
    <mergeCell ref="A1:P1"/>
    <mergeCell ref="A28:P28"/>
    <mergeCell ref="A4:A5"/>
    <mergeCell ref="A2:P2"/>
    <mergeCell ref="E4:E5"/>
    <mergeCell ref="B4:B5"/>
    <mergeCell ref="A42:P42"/>
    <mergeCell ref="A53:P53"/>
    <mergeCell ref="A32:P32"/>
    <mergeCell ref="A41:P41"/>
    <mergeCell ref="L4:M4"/>
    <mergeCell ref="A45:P45"/>
    <mergeCell ref="B46:B49"/>
    <mergeCell ref="N4:N5"/>
    <mergeCell ref="A29:A31"/>
    <mergeCell ref="B13:B23"/>
    <mergeCell ref="A52:P52"/>
    <mergeCell ref="A46:A49"/>
    <mergeCell ref="A24:A25"/>
    <mergeCell ref="F4:J4"/>
    <mergeCell ref="A8:P8"/>
    <mergeCell ref="B59:B60"/>
    <mergeCell ref="A58:P58"/>
    <mergeCell ref="A6:P6"/>
    <mergeCell ref="B24:B25"/>
    <mergeCell ref="A7:P7"/>
    <mergeCell ref="A67:P67"/>
    <mergeCell ref="A108:A111"/>
    <mergeCell ref="B10:B12"/>
    <mergeCell ref="A62:A64"/>
    <mergeCell ref="B62:B64"/>
    <mergeCell ref="A35:A37"/>
    <mergeCell ref="B35:B37"/>
    <mergeCell ref="A77:A78"/>
    <mergeCell ref="B77:B78"/>
    <mergeCell ref="A83:P83"/>
    <mergeCell ref="A106:A107"/>
    <mergeCell ref="A119:D119"/>
    <mergeCell ref="A88:A94"/>
    <mergeCell ref="B88:B94"/>
    <mergeCell ref="A87:P87"/>
    <mergeCell ref="B108:B111"/>
    <mergeCell ref="B106:B107"/>
    <mergeCell ref="A117:A118"/>
    <mergeCell ref="B117:B118"/>
    <mergeCell ref="B120:C120"/>
    <mergeCell ref="B121:D121"/>
    <mergeCell ref="A68:A70"/>
    <mergeCell ref="B68:B70"/>
    <mergeCell ref="A112:A116"/>
    <mergeCell ref="B112:B116"/>
    <mergeCell ref="A75:P75"/>
    <mergeCell ref="A76:P76"/>
    <mergeCell ref="B95:B105"/>
    <mergeCell ref="A95:A105"/>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85" zoomScaleNormal="85" workbookViewId="0" topLeftCell="E1">
      <selection activeCell="M20" sqref="M20"/>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5.7109375" style="1" customWidth="1"/>
    <col min="6" max="6" width="15.28125" style="1" customWidth="1"/>
    <col min="7" max="7" width="15.00390625" style="1" customWidth="1"/>
    <col min="8" max="8" width="17.00390625" style="1" customWidth="1"/>
    <col min="9" max="9" width="17.28125" style="1" customWidth="1"/>
    <col min="10" max="10" width="15.421875" style="1" customWidth="1"/>
    <col min="11" max="11" width="44.57421875" style="1" customWidth="1"/>
    <col min="12" max="13" width="11.140625" style="1" customWidth="1"/>
    <col min="14" max="14" width="25.57421875" style="1" customWidth="1"/>
    <col min="15" max="15" width="21.57421875" style="1" customWidth="1"/>
    <col min="16" max="16" width="23.00390625" style="1" customWidth="1"/>
    <col min="17" max="16384" width="9.140625" style="1" customWidth="1"/>
  </cols>
  <sheetData>
    <row r="1" spans="1:16" ht="15">
      <c r="A1" s="209"/>
      <c r="B1" s="210"/>
      <c r="C1" s="210"/>
      <c r="D1" s="210"/>
      <c r="E1" s="210"/>
      <c r="F1" s="210"/>
      <c r="G1" s="210"/>
      <c r="H1" s="210"/>
      <c r="I1" s="210"/>
      <c r="J1" s="210"/>
      <c r="K1" s="210"/>
      <c r="L1" s="210"/>
      <c r="M1" s="210"/>
      <c r="N1" s="210"/>
      <c r="O1" s="210"/>
      <c r="P1" s="210"/>
    </row>
    <row r="2" spans="1:16" ht="26.25" customHeight="1">
      <c r="A2" s="243" t="s">
        <v>582</v>
      </c>
      <c r="B2" s="244"/>
      <c r="C2" s="244"/>
      <c r="D2" s="244"/>
      <c r="E2" s="244"/>
      <c r="F2" s="244"/>
      <c r="G2" s="244"/>
      <c r="H2" s="244"/>
      <c r="I2" s="244"/>
      <c r="J2" s="244"/>
      <c r="K2" s="244"/>
      <c r="L2" s="244"/>
      <c r="M2" s="244"/>
      <c r="N2" s="244"/>
      <c r="O2" s="244"/>
      <c r="P2" s="245"/>
    </row>
    <row r="3" spans="1:16" ht="15">
      <c r="A3" s="248"/>
      <c r="B3" s="249"/>
      <c r="C3" s="249"/>
      <c r="D3" s="249"/>
      <c r="E3" s="249"/>
      <c r="F3" s="249"/>
      <c r="G3" s="249"/>
      <c r="H3" s="249"/>
      <c r="I3" s="249"/>
      <c r="J3" s="249"/>
      <c r="K3" s="249"/>
      <c r="L3" s="249"/>
      <c r="M3" s="249"/>
      <c r="N3" s="249"/>
      <c r="O3" s="249"/>
      <c r="P3" s="249"/>
    </row>
    <row r="4" spans="1:16" ht="33" customHeight="1">
      <c r="A4" s="232" t="s">
        <v>0</v>
      </c>
      <c r="B4" s="232" t="s">
        <v>181</v>
      </c>
      <c r="C4" s="234" t="s">
        <v>138</v>
      </c>
      <c r="D4" s="247" t="s">
        <v>654</v>
      </c>
      <c r="E4" s="232" t="s">
        <v>1</v>
      </c>
      <c r="F4" s="228" t="s">
        <v>177</v>
      </c>
      <c r="G4" s="230"/>
      <c r="H4" s="230"/>
      <c r="I4" s="230"/>
      <c r="J4" s="231"/>
      <c r="K4" s="232" t="s">
        <v>179</v>
      </c>
      <c r="L4" s="232" t="s">
        <v>180</v>
      </c>
      <c r="M4" s="242"/>
      <c r="N4" s="234" t="s">
        <v>233</v>
      </c>
      <c r="O4" s="228" t="s">
        <v>589</v>
      </c>
      <c r="P4" s="229"/>
    </row>
    <row r="5" spans="1:16" s="3" customFormat="1" ht="49.5" customHeight="1">
      <c r="A5" s="233"/>
      <c r="B5" s="232"/>
      <c r="C5" s="246"/>
      <c r="D5" s="246"/>
      <c r="E5" s="232"/>
      <c r="F5" s="84" t="s">
        <v>2</v>
      </c>
      <c r="G5" s="84" t="s">
        <v>17</v>
      </c>
      <c r="H5" s="84" t="s">
        <v>21</v>
      </c>
      <c r="I5" s="84" t="s">
        <v>3</v>
      </c>
      <c r="J5" s="84" t="s">
        <v>178</v>
      </c>
      <c r="K5" s="232"/>
      <c r="L5" s="83" t="s">
        <v>18</v>
      </c>
      <c r="M5" s="83" t="s">
        <v>19</v>
      </c>
      <c r="N5" s="235"/>
      <c r="O5" s="87" t="s">
        <v>20</v>
      </c>
      <c r="P5" s="87" t="s">
        <v>796</v>
      </c>
    </row>
    <row r="6" spans="1:16" ht="18.75">
      <c r="A6" s="236" t="s">
        <v>5</v>
      </c>
      <c r="B6" s="237"/>
      <c r="C6" s="237"/>
      <c r="D6" s="237"/>
      <c r="E6" s="237"/>
      <c r="F6" s="237"/>
      <c r="G6" s="237"/>
      <c r="H6" s="237"/>
      <c r="I6" s="237"/>
      <c r="J6" s="237"/>
      <c r="K6" s="237"/>
      <c r="L6" s="237"/>
      <c r="M6" s="237"/>
      <c r="N6" s="237"/>
      <c r="O6" s="237"/>
      <c r="P6" s="238"/>
    </row>
    <row r="7" spans="1:16" ht="18.75">
      <c r="A7" s="177" t="s">
        <v>176</v>
      </c>
      <c r="B7" s="177"/>
      <c r="C7" s="177"/>
      <c r="D7" s="177"/>
      <c r="E7" s="177"/>
      <c r="F7" s="177"/>
      <c r="G7" s="177"/>
      <c r="H7" s="177"/>
      <c r="I7" s="177"/>
      <c r="J7" s="177"/>
      <c r="K7" s="177"/>
      <c r="L7" s="177"/>
      <c r="M7" s="177"/>
      <c r="N7" s="177"/>
      <c r="O7" s="177"/>
      <c r="P7" s="178"/>
    </row>
    <row r="8" spans="1:16" ht="15.75">
      <c r="A8" s="204" t="s">
        <v>126</v>
      </c>
      <c r="B8" s="204"/>
      <c r="C8" s="204"/>
      <c r="D8" s="204"/>
      <c r="E8" s="204"/>
      <c r="F8" s="204"/>
      <c r="G8" s="204"/>
      <c r="H8" s="204"/>
      <c r="I8" s="204"/>
      <c r="J8" s="204"/>
      <c r="K8" s="204"/>
      <c r="L8" s="204"/>
      <c r="M8" s="204"/>
      <c r="N8" s="204"/>
      <c r="O8" s="204"/>
      <c r="P8" s="178"/>
    </row>
    <row r="9" spans="1:16" ht="30.75" customHeight="1">
      <c r="A9" s="10" t="s">
        <v>13</v>
      </c>
      <c r="B9" s="10" t="s">
        <v>57</v>
      </c>
      <c r="C9" s="72"/>
      <c r="D9" s="26"/>
      <c r="E9" s="48"/>
      <c r="F9" s="32"/>
      <c r="G9" s="32"/>
      <c r="H9" s="32"/>
      <c r="I9" s="32"/>
      <c r="J9" s="26"/>
      <c r="K9" s="36"/>
      <c r="L9" s="26"/>
      <c r="M9" s="26"/>
      <c r="N9" s="40"/>
      <c r="O9" s="11"/>
      <c r="P9" s="14"/>
    </row>
    <row r="10" spans="1:16" ht="45.75" customHeight="1">
      <c r="A10" s="10" t="s">
        <v>14</v>
      </c>
      <c r="B10" s="10" t="s">
        <v>58</v>
      </c>
      <c r="C10" s="36" t="s">
        <v>60</v>
      </c>
      <c r="D10" s="26" t="s">
        <v>191</v>
      </c>
      <c r="E10" s="48">
        <v>100000</v>
      </c>
      <c r="F10" s="32">
        <f>E10*15/100</f>
        <v>15000</v>
      </c>
      <c r="G10" s="32">
        <f>E10*85/100</f>
        <v>85000</v>
      </c>
      <c r="H10" s="32"/>
      <c r="I10" s="32"/>
      <c r="J10" s="26"/>
      <c r="K10" s="34" t="s">
        <v>540</v>
      </c>
      <c r="L10" s="26">
        <v>2022</v>
      </c>
      <c r="M10" s="26">
        <v>2025</v>
      </c>
      <c r="N10" s="40" t="s">
        <v>555</v>
      </c>
      <c r="O10" s="11"/>
      <c r="P10" s="14"/>
    </row>
    <row r="11" spans="1:16" ht="48.75" customHeight="1">
      <c r="A11" s="189" t="s">
        <v>43</v>
      </c>
      <c r="B11" s="189" t="s">
        <v>59</v>
      </c>
      <c r="C11" s="36" t="s">
        <v>985</v>
      </c>
      <c r="D11" s="26" t="s">
        <v>191</v>
      </c>
      <c r="E11" s="48">
        <v>54500</v>
      </c>
      <c r="F11" s="32">
        <v>54500</v>
      </c>
      <c r="G11" s="32"/>
      <c r="H11" s="32"/>
      <c r="I11" s="32"/>
      <c r="J11" s="26"/>
      <c r="K11" s="34" t="s">
        <v>570</v>
      </c>
      <c r="L11" s="18">
        <v>2022</v>
      </c>
      <c r="M11" s="26">
        <v>2026</v>
      </c>
      <c r="N11" s="40" t="s">
        <v>556</v>
      </c>
      <c r="O11" s="11"/>
      <c r="P11" s="14"/>
    </row>
    <row r="12" spans="1:16" ht="79.5" customHeight="1">
      <c r="A12" s="176"/>
      <c r="B12" s="176"/>
      <c r="C12" s="36" t="s">
        <v>217</v>
      </c>
      <c r="D12" s="26" t="s">
        <v>191</v>
      </c>
      <c r="E12" s="48">
        <v>50000</v>
      </c>
      <c r="F12" s="32">
        <v>50000</v>
      </c>
      <c r="G12" s="32"/>
      <c r="H12" s="32"/>
      <c r="I12" s="32"/>
      <c r="J12" s="26"/>
      <c r="K12" s="34" t="s">
        <v>571</v>
      </c>
      <c r="L12" s="26">
        <v>2022</v>
      </c>
      <c r="M12" s="18">
        <v>2026</v>
      </c>
      <c r="N12" s="40" t="s">
        <v>555</v>
      </c>
      <c r="O12" s="11"/>
      <c r="P12" s="14"/>
    </row>
    <row r="13" spans="1:16" ht="35.25" customHeight="1">
      <c r="A13" s="201" t="s">
        <v>44</v>
      </c>
      <c r="B13" s="224" t="s">
        <v>150</v>
      </c>
      <c r="C13" s="41" t="s">
        <v>541</v>
      </c>
      <c r="D13" s="26" t="s">
        <v>191</v>
      </c>
      <c r="E13" s="50">
        <v>50000</v>
      </c>
      <c r="F13" s="32">
        <f>E13*20/100</f>
        <v>10000</v>
      </c>
      <c r="G13" s="32">
        <f>E13*80/100</f>
        <v>40000</v>
      </c>
      <c r="H13" s="32"/>
      <c r="I13" s="32"/>
      <c r="J13" s="26"/>
      <c r="K13" s="34" t="s">
        <v>779</v>
      </c>
      <c r="L13" s="26">
        <v>2022</v>
      </c>
      <c r="M13" s="18">
        <v>2026</v>
      </c>
      <c r="N13" s="40" t="s">
        <v>557</v>
      </c>
      <c r="O13" s="11"/>
      <c r="P13" s="14"/>
    </row>
    <row r="14" spans="1:16" ht="48.75" customHeight="1">
      <c r="A14" s="223"/>
      <c r="B14" s="225"/>
      <c r="C14" s="116" t="s">
        <v>1100</v>
      </c>
      <c r="D14" s="120" t="s">
        <v>129</v>
      </c>
      <c r="E14" s="117">
        <v>380374</v>
      </c>
      <c r="F14" s="118">
        <v>380374</v>
      </c>
      <c r="G14" s="118"/>
      <c r="H14" s="118"/>
      <c r="I14" s="118"/>
      <c r="J14" s="120"/>
      <c r="K14" s="119" t="s">
        <v>1104</v>
      </c>
      <c r="L14" s="120">
        <v>2023</v>
      </c>
      <c r="M14" s="120">
        <v>2023</v>
      </c>
      <c r="N14" s="115" t="s">
        <v>1099</v>
      </c>
      <c r="O14" s="115"/>
      <c r="P14" s="124"/>
    </row>
    <row r="15" spans="1:16" ht="48.75" customHeight="1">
      <c r="A15" s="223"/>
      <c r="B15" s="225"/>
      <c r="C15" s="116" t="s">
        <v>1102</v>
      </c>
      <c r="D15" s="120" t="s">
        <v>136</v>
      </c>
      <c r="E15" s="117">
        <v>125800</v>
      </c>
      <c r="F15" s="118">
        <v>125800</v>
      </c>
      <c r="G15" s="118"/>
      <c r="H15" s="118"/>
      <c r="I15" s="118"/>
      <c r="J15" s="120"/>
      <c r="K15" s="119" t="s">
        <v>1103</v>
      </c>
      <c r="L15" s="120">
        <v>2023</v>
      </c>
      <c r="M15" s="120">
        <v>2023</v>
      </c>
      <c r="N15" s="115" t="s">
        <v>1101</v>
      </c>
      <c r="O15" s="115"/>
      <c r="P15" s="124"/>
    </row>
    <row r="16" spans="1:16" ht="48.75" customHeight="1">
      <c r="A16" s="223"/>
      <c r="B16" s="225"/>
      <c r="C16" s="13" t="s">
        <v>1141</v>
      </c>
      <c r="D16" s="18" t="s">
        <v>1139</v>
      </c>
      <c r="E16" s="51">
        <v>88000</v>
      </c>
      <c r="F16" s="73">
        <v>88000</v>
      </c>
      <c r="G16" s="73"/>
      <c r="H16" s="73"/>
      <c r="I16" s="73"/>
      <c r="J16" s="18"/>
      <c r="K16" s="13" t="s">
        <v>1142</v>
      </c>
      <c r="L16" s="18">
        <v>2023</v>
      </c>
      <c r="M16" s="18">
        <v>2023</v>
      </c>
      <c r="N16" s="18" t="s">
        <v>1140</v>
      </c>
      <c r="O16" s="64"/>
      <c r="P16" s="58"/>
    </row>
    <row r="17" spans="1:16" ht="47.25" customHeight="1">
      <c r="A17" s="188"/>
      <c r="B17" s="226"/>
      <c r="C17" s="137" t="s">
        <v>1107</v>
      </c>
      <c r="D17" s="138" t="s">
        <v>1105</v>
      </c>
      <c r="E17" s="117">
        <v>141328</v>
      </c>
      <c r="F17" s="139">
        <v>141328</v>
      </c>
      <c r="G17" s="139"/>
      <c r="H17" s="139"/>
      <c r="I17" s="139"/>
      <c r="J17" s="138"/>
      <c r="K17" s="137" t="s">
        <v>1108</v>
      </c>
      <c r="L17" s="138">
        <v>2023</v>
      </c>
      <c r="M17" s="138">
        <v>2023</v>
      </c>
      <c r="N17" s="138" t="s">
        <v>1106</v>
      </c>
      <c r="O17" s="115"/>
      <c r="P17" s="124"/>
    </row>
    <row r="18" spans="1:16" ht="15.75" customHeight="1">
      <c r="A18" s="239" t="s">
        <v>600</v>
      </c>
      <c r="B18" s="240"/>
      <c r="C18" s="240"/>
      <c r="D18" s="240"/>
      <c r="E18" s="240"/>
      <c r="F18" s="240"/>
      <c r="G18" s="240"/>
      <c r="H18" s="240"/>
      <c r="I18" s="240"/>
      <c r="J18" s="240"/>
      <c r="K18" s="240"/>
      <c r="L18" s="240"/>
      <c r="M18" s="240"/>
      <c r="N18" s="240"/>
      <c r="O18" s="240"/>
      <c r="P18" s="241"/>
    </row>
    <row r="19" spans="1:16" ht="93" customHeight="1">
      <c r="A19" s="201" t="s">
        <v>15</v>
      </c>
      <c r="B19" s="201" t="s">
        <v>61</v>
      </c>
      <c r="C19" s="36" t="s">
        <v>214</v>
      </c>
      <c r="D19" s="26" t="s">
        <v>191</v>
      </c>
      <c r="E19" s="48">
        <v>75000</v>
      </c>
      <c r="F19" s="32">
        <f>E19*50/100</f>
        <v>37500</v>
      </c>
      <c r="G19" s="32"/>
      <c r="H19" s="32">
        <f>E19*50/100</f>
        <v>37500</v>
      </c>
      <c r="I19" s="32"/>
      <c r="J19" s="26"/>
      <c r="K19" s="36" t="s">
        <v>173</v>
      </c>
      <c r="L19" s="18">
        <v>2022</v>
      </c>
      <c r="M19" s="18">
        <v>2027</v>
      </c>
      <c r="N19" s="40" t="s">
        <v>542</v>
      </c>
      <c r="O19" s="11"/>
      <c r="P19" s="4"/>
    </row>
    <row r="20" spans="1:16" ht="123.75" customHeight="1">
      <c r="A20" s="188"/>
      <c r="B20" s="188"/>
      <c r="C20" s="7" t="s">
        <v>1037</v>
      </c>
      <c r="D20" s="18" t="s">
        <v>129</v>
      </c>
      <c r="E20" s="51">
        <v>244000</v>
      </c>
      <c r="F20" s="73">
        <v>89108</v>
      </c>
      <c r="G20" s="73">
        <v>154892</v>
      </c>
      <c r="H20" s="73"/>
      <c r="I20" s="73"/>
      <c r="J20" s="18" t="s">
        <v>1038</v>
      </c>
      <c r="K20" s="7" t="s">
        <v>1039</v>
      </c>
      <c r="L20" s="18">
        <v>2023</v>
      </c>
      <c r="M20" s="18">
        <v>2026</v>
      </c>
      <c r="N20" s="11" t="s">
        <v>470</v>
      </c>
      <c r="O20" s="11"/>
      <c r="P20" s="4"/>
    </row>
    <row r="21" spans="1:16" ht="46.5" customHeight="1">
      <c r="A21" s="10" t="s">
        <v>16</v>
      </c>
      <c r="B21" s="10" t="s">
        <v>62</v>
      </c>
      <c r="C21" s="7" t="s">
        <v>215</v>
      </c>
      <c r="D21" s="26" t="s">
        <v>191</v>
      </c>
      <c r="E21" s="48">
        <v>50000</v>
      </c>
      <c r="F21" s="32">
        <f>E21*15/100</f>
        <v>7500</v>
      </c>
      <c r="G21" s="32">
        <f>E21*85/100</f>
        <v>42500</v>
      </c>
      <c r="H21" s="32"/>
      <c r="I21" s="32"/>
      <c r="J21" s="26" t="s">
        <v>183</v>
      </c>
      <c r="K21" s="36" t="s">
        <v>659</v>
      </c>
      <c r="L21" s="18">
        <v>2022</v>
      </c>
      <c r="M21" s="18">
        <v>2025</v>
      </c>
      <c r="N21" s="40" t="s">
        <v>542</v>
      </c>
      <c r="O21" s="11"/>
      <c r="P21" s="4"/>
    </row>
    <row r="22" spans="1:16" ht="45.75" customHeight="1">
      <c r="A22" s="10" t="s">
        <v>47</v>
      </c>
      <c r="B22" s="10" t="s">
        <v>63</v>
      </c>
      <c r="C22" s="36" t="s">
        <v>544</v>
      </c>
      <c r="D22" s="26" t="s">
        <v>129</v>
      </c>
      <c r="E22" s="48">
        <v>100000</v>
      </c>
      <c r="F22" s="32"/>
      <c r="G22" s="32"/>
      <c r="H22" s="32">
        <f>E22*100/100</f>
        <v>100000</v>
      </c>
      <c r="I22" s="32"/>
      <c r="J22" s="26"/>
      <c r="K22" s="36" t="s">
        <v>225</v>
      </c>
      <c r="L22" s="26">
        <v>2022</v>
      </c>
      <c r="M22" s="18">
        <v>2025</v>
      </c>
      <c r="N22" s="40" t="s">
        <v>543</v>
      </c>
      <c r="O22" s="11"/>
      <c r="P22" s="4"/>
    </row>
    <row r="23" spans="1:16" ht="18.75" customHeight="1">
      <c r="A23" s="177" t="s">
        <v>64</v>
      </c>
      <c r="B23" s="177"/>
      <c r="C23" s="177"/>
      <c r="D23" s="177"/>
      <c r="E23" s="177"/>
      <c r="F23" s="177"/>
      <c r="G23" s="177"/>
      <c r="H23" s="177"/>
      <c r="I23" s="177"/>
      <c r="J23" s="177"/>
      <c r="K23" s="177"/>
      <c r="L23" s="177"/>
      <c r="M23" s="177"/>
      <c r="N23" s="177"/>
      <c r="O23" s="177"/>
      <c r="P23" s="178"/>
    </row>
    <row r="24" spans="1:16" ht="15.75">
      <c r="A24" s="204" t="s">
        <v>97</v>
      </c>
      <c r="B24" s="204"/>
      <c r="C24" s="204"/>
      <c r="D24" s="204"/>
      <c r="E24" s="204"/>
      <c r="F24" s="204"/>
      <c r="G24" s="204"/>
      <c r="H24" s="204"/>
      <c r="I24" s="204"/>
      <c r="J24" s="204"/>
      <c r="K24" s="204"/>
      <c r="L24" s="204"/>
      <c r="M24" s="204"/>
      <c r="N24" s="204"/>
      <c r="O24" s="204"/>
      <c r="P24" s="215"/>
    </row>
    <row r="25" spans="1:16" ht="60.75" customHeight="1">
      <c r="A25" s="201" t="s">
        <v>65</v>
      </c>
      <c r="B25" s="182" t="s">
        <v>216</v>
      </c>
      <c r="C25" s="13" t="s">
        <v>147</v>
      </c>
      <c r="D25" s="18" t="s">
        <v>191</v>
      </c>
      <c r="E25" s="49">
        <v>50000</v>
      </c>
      <c r="F25" s="32">
        <f>E25*20/100</f>
        <v>10000</v>
      </c>
      <c r="G25" s="32">
        <f>E25*80/100</f>
        <v>40000</v>
      </c>
      <c r="H25" s="73"/>
      <c r="I25" s="73"/>
      <c r="J25" s="18"/>
      <c r="K25" s="7" t="s">
        <v>545</v>
      </c>
      <c r="L25" s="18">
        <v>2022</v>
      </c>
      <c r="M25" s="18">
        <v>2023</v>
      </c>
      <c r="N25" s="18" t="s">
        <v>546</v>
      </c>
      <c r="O25" s="11"/>
      <c r="P25" s="4"/>
    </row>
    <row r="26" spans="1:16" ht="63.75" customHeight="1">
      <c r="A26" s="188"/>
      <c r="B26" s="188"/>
      <c r="C26" s="7" t="s">
        <v>959</v>
      </c>
      <c r="D26" s="18" t="s">
        <v>191</v>
      </c>
      <c r="E26" s="49">
        <v>50000</v>
      </c>
      <c r="F26" s="73">
        <v>7500</v>
      </c>
      <c r="G26" s="73"/>
      <c r="H26" s="73">
        <v>42500</v>
      </c>
      <c r="I26" s="30"/>
      <c r="J26" s="11"/>
      <c r="K26" s="10" t="s">
        <v>957</v>
      </c>
      <c r="L26" s="11">
        <v>2023</v>
      </c>
      <c r="M26" s="11">
        <v>2027</v>
      </c>
      <c r="N26" s="11" t="s">
        <v>958</v>
      </c>
      <c r="O26" s="11"/>
      <c r="P26" s="4"/>
    </row>
    <row r="27" spans="1:16" ht="31.5" customHeight="1">
      <c r="A27" s="10" t="s">
        <v>66</v>
      </c>
      <c r="B27" s="7" t="s">
        <v>67</v>
      </c>
      <c r="C27" s="36" t="s">
        <v>547</v>
      </c>
      <c r="D27" s="26" t="s">
        <v>191</v>
      </c>
      <c r="E27" s="48">
        <v>85000</v>
      </c>
      <c r="F27" s="32">
        <v>85000</v>
      </c>
      <c r="G27" s="32"/>
      <c r="H27" s="65"/>
      <c r="I27" s="65"/>
      <c r="J27" s="40"/>
      <c r="K27" s="72" t="s">
        <v>548</v>
      </c>
      <c r="L27" s="40">
        <v>2023</v>
      </c>
      <c r="M27" s="40" t="s">
        <v>549</v>
      </c>
      <c r="N27" s="40" t="s">
        <v>550</v>
      </c>
      <c r="O27" s="11"/>
      <c r="P27" s="4"/>
    </row>
    <row r="28" spans="1:16" ht="15.75" customHeight="1">
      <c r="A28" s="204" t="s">
        <v>551</v>
      </c>
      <c r="B28" s="204"/>
      <c r="C28" s="204"/>
      <c r="D28" s="204"/>
      <c r="E28" s="204"/>
      <c r="F28" s="204"/>
      <c r="G28" s="204"/>
      <c r="H28" s="204"/>
      <c r="I28" s="204"/>
      <c r="J28" s="204"/>
      <c r="K28" s="204"/>
      <c r="L28" s="204"/>
      <c r="M28" s="204"/>
      <c r="N28" s="204"/>
      <c r="O28" s="204"/>
      <c r="P28" s="215"/>
    </row>
    <row r="29" spans="1:16" ht="48.75" customHeight="1">
      <c r="A29" s="10" t="s">
        <v>68</v>
      </c>
      <c r="B29" s="10" t="s">
        <v>71</v>
      </c>
      <c r="C29" s="72" t="s">
        <v>552</v>
      </c>
      <c r="D29" s="26" t="s">
        <v>191</v>
      </c>
      <c r="E29" s="48">
        <v>50000</v>
      </c>
      <c r="F29" s="32">
        <v>50000</v>
      </c>
      <c r="G29" s="32"/>
      <c r="H29" s="32"/>
      <c r="I29" s="32"/>
      <c r="J29" s="32"/>
      <c r="K29" s="36" t="s">
        <v>553</v>
      </c>
      <c r="L29" s="26">
        <v>2022</v>
      </c>
      <c r="M29" s="26">
        <v>2027</v>
      </c>
      <c r="N29" s="40" t="s">
        <v>554</v>
      </c>
      <c r="O29" s="11"/>
      <c r="P29" s="4"/>
    </row>
    <row r="30" spans="1:16" ht="48" customHeight="1">
      <c r="A30" s="17" t="s">
        <v>69</v>
      </c>
      <c r="B30" s="17" t="s">
        <v>72</v>
      </c>
      <c r="C30" s="34" t="s">
        <v>148</v>
      </c>
      <c r="D30" s="26" t="s">
        <v>191</v>
      </c>
      <c r="E30" s="48">
        <v>50000</v>
      </c>
      <c r="F30" s="32">
        <v>50000</v>
      </c>
      <c r="G30" s="32"/>
      <c r="H30" s="32"/>
      <c r="I30" s="32"/>
      <c r="J30" s="32"/>
      <c r="K30" s="36" t="s">
        <v>226</v>
      </c>
      <c r="L30" s="26">
        <v>2022</v>
      </c>
      <c r="M30" s="26">
        <v>2027</v>
      </c>
      <c r="N30" s="40" t="s">
        <v>555</v>
      </c>
      <c r="O30" s="11"/>
      <c r="P30" s="4"/>
    </row>
    <row r="31" spans="1:16" ht="33.75" customHeight="1">
      <c r="A31" s="10" t="s">
        <v>70</v>
      </c>
      <c r="B31" s="10" t="s">
        <v>73</v>
      </c>
      <c r="C31" s="13"/>
      <c r="D31" s="18"/>
      <c r="E31" s="49"/>
      <c r="F31" s="32"/>
      <c r="G31" s="32"/>
      <c r="H31" s="73"/>
      <c r="I31" s="73"/>
      <c r="J31" s="73"/>
      <c r="K31" s="7"/>
      <c r="L31" s="9"/>
      <c r="M31" s="9"/>
      <c r="N31" s="11"/>
      <c r="O31" s="11"/>
      <c r="P31" s="4"/>
    </row>
    <row r="32" spans="1:16" ht="33.75" customHeight="1">
      <c r="A32" s="10" t="s">
        <v>40</v>
      </c>
      <c r="B32" s="10" t="s">
        <v>74</v>
      </c>
      <c r="C32" s="7" t="s">
        <v>223</v>
      </c>
      <c r="D32" s="26" t="s">
        <v>191</v>
      </c>
      <c r="E32" s="48">
        <v>50000</v>
      </c>
      <c r="F32" s="32">
        <f>E32*20/100</f>
        <v>10000</v>
      </c>
      <c r="G32" s="32">
        <f>E32*80/100</f>
        <v>40000</v>
      </c>
      <c r="H32" s="32"/>
      <c r="I32" s="32"/>
      <c r="J32" s="32"/>
      <c r="K32" s="36" t="s">
        <v>224</v>
      </c>
      <c r="L32" s="26">
        <v>2022</v>
      </c>
      <c r="M32" s="26">
        <v>2027</v>
      </c>
      <c r="N32" s="40" t="s">
        <v>558</v>
      </c>
      <c r="O32" s="11"/>
      <c r="P32" s="4"/>
    </row>
    <row r="33" spans="1:18" ht="29.25" customHeight="1">
      <c r="A33" s="184" t="s">
        <v>182</v>
      </c>
      <c r="B33" s="227"/>
      <c r="C33" s="227"/>
      <c r="D33" s="227"/>
      <c r="E33" s="74">
        <f>SUM(E9:E32)</f>
        <v>1794002</v>
      </c>
      <c r="F33" s="74">
        <f>SUM(F9:F32)</f>
        <v>1211610</v>
      </c>
      <c r="G33" s="74">
        <f>SUM(G9:G32)</f>
        <v>402392</v>
      </c>
      <c r="H33" s="74">
        <f>SUM(H9:H32)</f>
        <v>180000</v>
      </c>
      <c r="I33" s="74">
        <f>SUM(I9:I32)</f>
        <v>0</v>
      </c>
      <c r="J33" s="55"/>
      <c r="K33" s="2"/>
      <c r="L33" s="2"/>
      <c r="M33" s="2"/>
      <c r="N33" s="2"/>
      <c r="O33" s="2"/>
      <c r="P33" s="2"/>
      <c r="Q33" s="2"/>
      <c r="R33" s="2"/>
    </row>
    <row r="34" spans="16:18" ht="15">
      <c r="P34" s="2"/>
      <c r="Q34" s="2"/>
      <c r="R34" s="2"/>
    </row>
    <row r="35" spans="6:18" ht="15">
      <c r="F35" s="60"/>
      <c r="P35" s="2"/>
      <c r="Q35" s="2"/>
      <c r="R35" s="2"/>
    </row>
    <row r="36" spans="6:18" ht="15">
      <c r="F36" s="60"/>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row r="60" spans="16:18" ht="15">
      <c r="P60" s="2"/>
      <c r="Q60" s="2"/>
      <c r="R60" s="2"/>
    </row>
  </sheetData>
  <sheetProtection/>
  <mergeCells count="29">
    <mergeCell ref="A28:P28"/>
    <mergeCell ref="A18:P18"/>
    <mergeCell ref="L4:M4"/>
    <mergeCell ref="A2:P2"/>
    <mergeCell ref="C4:C5"/>
    <mergeCell ref="D4:D5"/>
    <mergeCell ref="A25:A26"/>
    <mergeCell ref="A3:P3"/>
    <mergeCell ref="B19:B20"/>
    <mergeCell ref="A19:A20"/>
    <mergeCell ref="A1:P1"/>
    <mergeCell ref="A11:A12"/>
    <mergeCell ref="B11:B12"/>
    <mergeCell ref="A4:A5"/>
    <mergeCell ref="B4:B5"/>
    <mergeCell ref="E4:E5"/>
    <mergeCell ref="K4:K5"/>
    <mergeCell ref="N4:N5"/>
    <mergeCell ref="A6:P6"/>
    <mergeCell ref="A13:A17"/>
    <mergeCell ref="B13:B17"/>
    <mergeCell ref="A33:D33"/>
    <mergeCell ref="A23:P23"/>
    <mergeCell ref="O4:P4"/>
    <mergeCell ref="F4:J4"/>
    <mergeCell ref="A24:P24"/>
    <mergeCell ref="B25:B26"/>
    <mergeCell ref="A7:P7"/>
    <mergeCell ref="A8:P8"/>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71"/>
  <sheetViews>
    <sheetView zoomScale="80" zoomScaleNormal="80" workbookViewId="0" topLeftCell="A73">
      <selection activeCell="A26" sqref="A26:A34"/>
    </sheetView>
  </sheetViews>
  <sheetFormatPr defaultColWidth="9.140625" defaultRowHeight="15"/>
  <cols>
    <col min="1" max="1" width="8.421875" style="1" customWidth="1"/>
    <col min="2" max="2" width="35.57421875" style="1" customWidth="1"/>
    <col min="3" max="3" width="43.140625" style="1" customWidth="1"/>
    <col min="4" max="5" width="16.7109375" style="1" customWidth="1"/>
    <col min="6" max="6" width="15.28125" style="1" customWidth="1"/>
    <col min="7" max="7" width="15.140625" style="1" customWidth="1"/>
    <col min="8" max="8" width="16.8515625" style="1" customWidth="1"/>
    <col min="9" max="9" width="17.28125" style="1" customWidth="1"/>
    <col min="10" max="10" width="15.421875" style="1" customWidth="1"/>
    <col min="11" max="11" width="44.57421875" style="1" customWidth="1"/>
    <col min="12" max="12" width="11.421875" style="1" customWidth="1"/>
    <col min="13" max="13" width="11.140625" style="1" customWidth="1"/>
    <col min="14" max="14" width="25.57421875" style="1" customWidth="1"/>
    <col min="15" max="15" width="21.57421875" style="1" customWidth="1"/>
    <col min="16" max="16" width="22.57421875" style="1" customWidth="1"/>
    <col min="17" max="16384" width="9.140625" style="1" customWidth="1"/>
  </cols>
  <sheetData>
    <row r="1" spans="1:16" ht="15">
      <c r="A1" s="263"/>
      <c r="B1" s="210"/>
      <c r="C1" s="210"/>
      <c r="D1" s="210"/>
      <c r="E1" s="210"/>
      <c r="F1" s="210"/>
      <c r="G1" s="210"/>
      <c r="H1" s="210"/>
      <c r="I1" s="210"/>
      <c r="J1" s="210"/>
      <c r="K1" s="210"/>
      <c r="L1" s="210"/>
      <c r="M1" s="210"/>
      <c r="N1" s="210"/>
      <c r="O1" s="210"/>
      <c r="P1" s="210"/>
    </row>
    <row r="2" spans="1:16" ht="22.5" customHeight="1">
      <c r="A2" s="264" t="s">
        <v>583</v>
      </c>
      <c r="B2" s="264"/>
      <c r="C2" s="264"/>
      <c r="D2" s="264"/>
      <c r="E2" s="264"/>
      <c r="F2" s="264"/>
      <c r="G2" s="264"/>
      <c r="H2" s="264"/>
      <c r="I2" s="264"/>
      <c r="J2" s="264"/>
      <c r="K2" s="264"/>
      <c r="L2" s="264"/>
      <c r="M2" s="264"/>
      <c r="N2" s="264"/>
      <c r="O2" s="265"/>
      <c r="P2" s="210"/>
    </row>
    <row r="3" spans="1:16" ht="15">
      <c r="A3" s="248"/>
      <c r="B3" s="249"/>
      <c r="C3" s="249"/>
      <c r="D3" s="249"/>
      <c r="E3" s="249"/>
      <c r="F3" s="249"/>
      <c r="G3" s="249"/>
      <c r="H3" s="249"/>
      <c r="I3" s="249"/>
      <c r="J3" s="249"/>
      <c r="K3" s="249"/>
      <c r="L3" s="249"/>
      <c r="M3" s="249"/>
      <c r="N3" s="249"/>
      <c r="O3" s="216"/>
      <c r="P3" s="216"/>
    </row>
    <row r="4" spans="1:16" ht="33" customHeight="1">
      <c r="A4" s="232" t="s">
        <v>0</v>
      </c>
      <c r="B4" s="232" t="s">
        <v>181</v>
      </c>
      <c r="C4" s="234" t="s">
        <v>138</v>
      </c>
      <c r="D4" s="247" t="s">
        <v>654</v>
      </c>
      <c r="E4" s="232" t="s">
        <v>1</v>
      </c>
      <c r="F4" s="228" t="s">
        <v>177</v>
      </c>
      <c r="G4" s="230"/>
      <c r="H4" s="230"/>
      <c r="I4" s="230"/>
      <c r="J4" s="231"/>
      <c r="K4" s="232" t="s">
        <v>179</v>
      </c>
      <c r="L4" s="232" t="s">
        <v>180</v>
      </c>
      <c r="M4" s="242"/>
      <c r="N4" s="266" t="s">
        <v>233</v>
      </c>
      <c r="O4" s="228" t="s">
        <v>589</v>
      </c>
      <c r="P4" s="229"/>
    </row>
    <row r="5" spans="1:16" s="3" customFormat="1" ht="49.5" customHeight="1">
      <c r="A5" s="233"/>
      <c r="B5" s="232"/>
      <c r="C5" s="246"/>
      <c r="D5" s="246"/>
      <c r="E5" s="232"/>
      <c r="F5" s="84" t="s">
        <v>2</v>
      </c>
      <c r="G5" s="84" t="s">
        <v>17</v>
      </c>
      <c r="H5" s="84" t="s">
        <v>21</v>
      </c>
      <c r="I5" s="84" t="s">
        <v>3</v>
      </c>
      <c r="J5" s="84" t="s">
        <v>178</v>
      </c>
      <c r="K5" s="232"/>
      <c r="L5" s="83" t="s">
        <v>18</v>
      </c>
      <c r="M5" s="83" t="s">
        <v>19</v>
      </c>
      <c r="N5" s="267"/>
      <c r="O5" s="87" t="s">
        <v>20</v>
      </c>
      <c r="P5" s="87" t="s">
        <v>796</v>
      </c>
    </row>
    <row r="6" spans="1:16" ht="18.75">
      <c r="A6" s="269" t="s">
        <v>296</v>
      </c>
      <c r="B6" s="270"/>
      <c r="C6" s="270"/>
      <c r="D6" s="270"/>
      <c r="E6" s="270"/>
      <c r="F6" s="270"/>
      <c r="G6" s="270"/>
      <c r="H6" s="270"/>
      <c r="I6" s="270"/>
      <c r="J6" s="270"/>
      <c r="K6" s="270"/>
      <c r="L6" s="270"/>
      <c r="M6" s="270"/>
      <c r="N6" s="270"/>
      <c r="O6" s="271"/>
      <c r="P6" s="272"/>
    </row>
    <row r="7" spans="1:16" ht="18.75">
      <c r="A7" s="273" t="s">
        <v>914</v>
      </c>
      <c r="B7" s="274"/>
      <c r="C7" s="274"/>
      <c r="D7" s="274"/>
      <c r="E7" s="274"/>
      <c r="F7" s="274"/>
      <c r="G7" s="274"/>
      <c r="H7" s="274"/>
      <c r="I7" s="274"/>
      <c r="J7" s="274"/>
      <c r="K7" s="274"/>
      <c r="L7" s="274"/>
      <c r="M7" s="274"/>
      <c r="N7" s="274"/>
      <c r="O7" s="275"/>
      <c r="P7" s="272"/>
    </row>
    <row r="8" spans="1:16" ht="15.75">
      <c r="A8" s="251" t="s">
        <v>297</v>
      </c>
      <c r="B8" s="252"/>
      <c r="C8" s="252"/>
      <c r="D8" s="252"/>
      <c r="E8" s="252"/>
      <c r="F8" s="252"/>
      <c r="G8" s="252"/>
      <c r="H8" s="252"/>
      <c r="I8" s="252"/>
      <c r="J8" s="252"/>
      <c r="K8" s="252"/>
      <c r="L8" s="252"/>
      <c r="M8" s="252"/>
      <c r="N8" s="252"/>
      <c r="O8" s="260"/>
      <c r="P8" s="261"/>
    </row>
    <row r="9" spans="1:16" ht="60">
      <c r="A9" s="257" t="s">
        <v>298</v>
      </c>
      <c r="B9" s="201" t="s">
        <v>299</v>
      </c>
      <c r="C9" s="4" t="s">
        <v>1143</v>
      </c>
      <c r="D9" s="11" t="s">
        <v>191</v>
      </c>
      <c r="E9" s="51">
        <v>300000</v>
      </c>
      <c r="F9" s="30">
        <v>60000</v>
      </c>
      <c r="G9" s="30"/>
      <c r="H9" s="30"/>
      <c r="I9" s="30"/>
      <c r="J9" s="11" t="s">
        <v>447</v>
      </c>
      <c r="K9" s="4" t="s">
        <v>1144</v>
      </c>
      <c r="L9" s="11">
        <v>2024</v>
      </c>
      <c r="M9" s="11">
        <v>2029</v>
      </c>
      <c r="N9" s="18" t="s">
        <v>619</v>
      </c>
      <c r="O9" s="24"/>
      <c r="P9" s="14"/>
    </row>
    <row r="10" spans="1:16" ht="45">
      <c r="A10" s="258"/>
      <c r="B10" s="259"/>
      <c r="C10" s="4" t="s">
        <v>1145</v>
      </c>
      <c r="D10" s="11" t="s">
        <v>191</v>
      </c>
      <c r="E10" s="51">
        <v>44283.58</v>
      </c>
      <c r="F10" s="30"/>
      <c r="G10" s="30"/>
      <c r="H10" s="30">
        <v>7685.58</v>
      </c>
      <c r="I10" s="30"/>
      <c r="J10" s="11" t="s">
        <v>1063</v>
      </c>
      <c r="K10" s="4" t="s">
        <v>1146</v>
      </c>
      <c r="L10" s="11">
        <v>2024</v>
      </c>
      <c r="M10" s="11">
        <v>2026</v>
      </c>
      <c r="N10" s="18" t="s">
        <v>619</v>
      </c>
      <c r="O10" s="24"/>
      <c r="P10" s="14"/>
    </row>
    <row r="11" spans="1:16" ht="63" customHeight="1">
      <c r="A11" s="10" t="s">
        <v>300</v>
      </c>
      <c r="B11" s="10" t="s">
        <v>301</v>
      </c>
      <c r="C11" s="4" t="s">
        <v>802</v>
      </c>
      <c r="D11" s="11" t="s">
        <v>129</v>
      </c>
      <c r="E11" s="49">
        <v>5000000</v>
      </c>
      <c r="F11" s="73">
        <f>E11*15/100</f>
        <v>750000</v>
      </c>
      <c r="G11" s="73">
        <f>E11*85/100</f>
        <v>4250000</v>
      </c>
      <c r="H11" s="73"/>
      <c r="I11" s="73"/>
      <c r="J11" s="18" t="s">
        <v>805</v>
      </c>
      <c r="K11" s="13" t="s">
        <v>803</v>
      </c>
      <c r="L11" s="26">
        <v>2022</v>
      </c>
      <c r="M11" s="26">
        <v>2027</v>
      </c>
      <c r="N11" s="11" t="s">
        <v>804</v>
      </c>
      <c r="O11" s="24"/>
      <c r="P11" s="14"/>
    </row>
    <row r="12" spans="1:16" ht="36" customHeight="1">
      <c r="A12" s="189" t="s">
        <v>302</v>
      </c>
      <c r="B12" s="189" t="s">
        <v>303</v>
      </c>
      <c r="C12" s="4" t="s">
        <v>304</v>
      </c>
      <c r="D12" s="11" t="s">
        <v>135</v>
      </c>
      <c r="E12" s="49">
        <v>20000</v>
      </c>
      <c r="F12" s="73">
        <v>20000</v>
      </c>
      <c r="G12" s="30"/>
      <c r="H12" s="30"/>
      <c r="I12" s="30"/>
      <c r="J12" s="11"/>
      <c r="K12" s="4" t="s">
        <v>305</v>
      </c>
      <c r="L12" s="40">
        <v>2022</v>
      </c>
      <c r="M12" s="40">
        <v>2026</v>
      </c>
      <c r="N12" s="26" t="s">
        <v>603</v>
      </c>
      <c r="O12" s="24"/>
      <c r="P12" s="14"/>
    </row>
    <row r="13" spans="1:16" ht="61.5" customHeight="1">
      <c r="A13" s="176"/>
      <c r="B13" s="176"/>
      <c r="C13" s="4" t="s">
        <v>306</v>
      </c>
      <c r="D13" s="11" t="s">
        <v>191</v>
      </c>
      <c r="E13" s="49">
        <v>50000</v>
      </c>
      <c r="F13" s="30">
        <f>E13*100/100</f>
        <v>50000</v>
      </c>
      <c r="G13" s="30"/>
      <c r="H13" s="30"/>
      <c r="I13" s="30"/>
      <c r="J13" s="11"/>
      <c r="K13" s="4" t="s">
        <v>604</v>
      </c>
      <c r="L13" s="40">
        <v>2023</v>
      </c>
      <c r="M13" s="40">
        <v>2027</v>
      </c>
      <c r="N13" s="26" t="s">
        <v>789</v>
      </c>
      <c r="O13" s="24"/>
      <c r="P13" s="14"/>
    </row>
    <row r="14" spans="1:16" ht="15.75" customHeight="1">
      <c r="A14" s="250" t="s">
        <v>307</v>
      </c>
      <c r="B14" s="240"/>
      <c r="C14" s="240"/>
      <c r="D14" s="240"/>
      <c r="E14" s="240"/>
      <c r="F14" s="240"/>
      <c r="G14" s="240"/>
      <c r="H14" s="240"/>
      <c r="I14" s="240"/>
      <c r="J14" s="240"/>
      <c r="K14" s="240"/>
      <c r="L14" s="240"/>
      <c r="M14" s="240"/>
      <c r="N14" s="240"/>
      <c r="O14" s="240"/>
      <c r="P14" s="241"/>
    </row>
    <row r="15" spans="1:16" s="21" customFormat="1" ht="33" customHeight="1">
      <c r="A15" s="189" t="s">
        <v>308</v>
      </c>
      <c r="B15" s="268" t="s">
        <v>309</v>
      </c>
      <c r="C15" s="4" t="s">
        <v>310</v>
      </c>
      <c r="D15" s="11" t="s">
        <v>662</v>
      </c>
      <c r="E15" s="49">
        <v>369947</v>
      </c>
      <c r="F15" s="73">
        <f>E15*15/100</f>
        <v>55492.05</v>
      </c>
      <c r="G15" s="73"/>
      <c r="H15" s="73"/>
      <c r="I15" s="73">
        <v>314454.95</v>
      </c>
      <c r="J15" s="18" t="s">
        <v>956</v>
      </c>
      <c r="K15" s="13" t="s">
        <v>377</v>
      </c>
      <c r="L15" s="18">
        <v>2023</v>
      </c>
      <c r="M15" s="18">
        <v>2024</v>
      </c>
      <c r="N15" s="18" t="s">
        <v>606</v>
      </c>
      <c r="O15" s="45"/>
      <c r="P15" s="47"/>
    </row>
    <row r="16" spans="1:16" s="21" customFormat="1" ht="63" customHeight="1">
      <c r="A16" s="176"/>
      <c r="B16" s="197"/>
      <c r="C16" s="4" t="s">
        <v>311</v>
      </c>
      <c r="D16" s="11" t="s">
        <v>191</v>
      </c>
      <c r="E16" s="49">
        <v>70000</v>
      </c>
      <c r="F16" s="73"/>
      <c r="G16" s="30">
        <f>E16*100/100</f>
        <v>70000</v>
      </c>
      <c r="H16" s="73"/>
      <c r="I16" s="73"/>
      <c r="J16" s="11"/>
      <c r="K16" s="4" t="s">
        <v>305</v>
      </c>
      <c r="L16" s="40">
        <v>2022</v>
      </c>
      <c r="M16" s="40">
        <v>2026</v>
      </c>
      <c r="N16" s="26" t="s">
        <v>789</v>
      </c>
      <c r="O16" s="45"/>
      <c r="P16" s="47"/>
    </row>
    <row r="17" spans="1:16" s="21" customFormat="1" ht="63.75" customHeight="1">
      <c r="A17" s="176"/>
      <c r="B17" s="197"/>
      <c r="C17" s="4" t="s">
        <v>312</v>
      </c>
      <c r="D17" s="11" t="s">
        <v>588</v>
      </c>
      <c r="E17" s="48">
        <v>50000</v>
      </c>
      <c r="F17" s="32">
        <f>E17*100/100</f>
        <v>50000</v>
      </c>
      <c r="G17" s="30"/>
      <c r="H17" s="73"/>
      <c r="I17" s="73"/>
      <c r="J17" s="11"/>
      <c r="K17" s="4" t="s">
        <v>607</v>
      </c>
      <c r="L17" s="40">
        <v>2022</v>
      </c>
      <c r="M17" s="40">
        <v>2027</v>
      </c>
      <c r="N17" s="26" t="s">
        <v>790</v>
      </c>
      <c r="O17" s="45"/>
      <c r="P17" s="47"/>
    </row>
    <row r="18" spans="1:16" s="21" customFormat="1" ht="63.75" customHeight="1">
      <c r="A18" s="176"/>
      <c r="B18" s="197"/>
      <c r="C18" s="4" t="s">
        <v>923</v>
      </c>
      <c r="D18" s="11" t="s">
        <v>191</v>
      </c>
      <c r="E18" s="49">
        <v>800000</v>
      </c>
      <c r="F18" s="73"/>
      <c r="G18" s="30">
        <v>480000</v>
      </c>
      <c r="H18" s="73"/>
      <c r="I18" s="73">
        <v>320000</v>
      </c>
      <c r="J18" s="11" t="s">
        <v>922</v>
      </c>
      <c r="K18" s="4" t="s">
        <v>990</v>
      </c>
      <c r="L18" s="11">
        <v>2022</v>
      </c>
      <c r="M18" s="11">
        <v>2027</v>
      </c>
      <c r="N18" s="18" t="s">
        <v>789</v>
      </c>
      <c r="O18" s="45"/>
      <c r="P18" s="47"/>
    </row>
    <row r="19" spans="1:16" s="21" customFormat="1" ht="31.5" customHeight="1">
      <c r="A19" s="176"/>
      <c r="B19" s="197"/>
      <c r="C19" s="4" t="s">
        <v>1002</v>
      </c>
      <c r="D19" s="11" t="s">
        <v>661</v>
      </c>
      <c r="E19" s="49">
        <v>350000</v>
      </c>
      <c r="F19" s="73">
        <v>42000</v>
      </c>
      <c r="G19" s="73"/>
      <c r="H19" s="73"/>
      <c r="I19" s="73">
        <v>308000</v>
      </c>
      <c r="J19" s="26" t="s">
        <v>605</v>
      </c>
      <c r="K19" s="4" t="s">
        <v>372</v>
      </c>
      <c r="L19" s="40">
        <v>2020</v>
      </c>
      <c r="M19" s="40">
        <v>2026</v>
      </c>
      <c r="N19" s="26" t="s">
        <v>606</v>
      </c>
      <c r="O19" s="45"/>
      <c r="P19" s="47"/>
    </row>
    <row r="20" spans="1:16" ht="76.5" customHeight="1">
      <c r="A20" s="10" t="s">
        <v>313</v>
      </c>
      <c r="B20" s="10" t="s">
        <v>314</v>
      </c>
      <c r="C20" s="10" t="s">
        <v>989</v>
      </c>
      <c r="D20" s="11" t="s">
        <v>191</v>
      </c>
      <c r="E20" s="49">
        <v>50000</v>
      </c>
      <c r="F20" s="30">
        <v>50000</v>
      </c>
      <c r="G20" s="73"/>
      <c r="H20" s="73"/>
      <c r="I20" s="73"/>
      <c r="J20" s="11"/>
      <c r="K20" s="10" t="s">
        <v>998</v>
      </c>
      <c r="L20" s="11">
        <v>2022</v>
      </c>
      <c r="M20" s="11">
        <v>2027</v>
      </c>
      <c r="N20" s="11" t="s">
        <v>997</v>
      </c>
      <c r="O20" s="57"/>
      <c r="P20" s="14"/>
    </row>
    <row r="21" spans="1:16" ht="18.75" customHeight="1">
      <c r="A21" s="283" t="s">
        <v>586</v>
      </c>
      <c r="B21" s="284"/>
      <c r="C21" s="284"/>
      <c r="D21" s="284"/>
      <c r="E21" s="284"/>
      <c r="F21" s="284"/>
      <c r="G21" s="284"/>
      <c r="H21" s="284"/>
      <c r="I21" s="284"/>
      <c r="J21" s="284"/>
      <c r="K21" s="284"/>
      <c r="L21" s="284"/>
      <c r="M21" s="284"/>
      <c r="N21" s="284"/>
      <c r="O21" s="284"/>
      <c r="P21" s="285"/>
    </row>
    <row r="22" spans="1:16" ht="15.75" customHeight="1">
      <c r="A22" s="251" t="s">
        <v>315</v>
      </c>
      <c r="B22" s="252"/>
      <c r="C22" s="252"/>
      <c r="D22" s="252"/>
      <c r="E22" s="252"/>
      <c r="F22" s="252"/>
      <c r="G22" s="252"/>
      <c r="H22" s="252"/>
      <c r="I22" s="252"/>
      <c r="J22" s="252"/>
      <c r="K22" s="252"/>
      <c r="L22" s="252"/>
      <c r="M22" s="252"/>
      <c r="N22" s="252"/>
      <c r="O22" s="252"/>
      <c r="P22" s="253"/>
    </row>
    <row r="23" spans="1:16" ht="36.75" customHeight="1">
      <c r="A23" s="22" t="s">
        <v>316</v>
      </c>
      <c r="B23" s="22" t="s">
        <v>317</v>
      </c>
      <c r="C23" s="23"/>
      <c r="D23" s="11"/>
      <c r="E23" s="49"/>
      <c r="F23" s="73"/>
      <c r="G23" s="73"/>
      <c r="H23" s="68"/>
      <c r="I23" s="68"/>
      <c r="J23" s="23"/>
      <c r="K23" s="23"/>
      <c r="L23" s="29"/>
      <c r="M23" s="29"/>
      <c r="N23" s="23"/>
      <c r="O23" s="46"/>
      <c r="P23" s="14"/>
    </row>
    <row r="24" spans="1:16" ht="63.75" customHeight="1">
      <c r="A24" s="22" t="s">
        <v>300</v>
      </c>
      <c r="B24" s="10" t="s">
        <v>610</v>
      </c>
      <c r="C24" s="10" t="s">
        <v>1079</v>
      </c>
      <c r="D24" s="11" t="s">
        <v>608</v>
      </c>
      <c r="E24" s="51">
        <v>60000</v>
      </c>
      <c r="F24" s="73">
        <v>12000</v>
      </c>
      <c r="G24" s="73">
        <v>48000</v>
      </c>
      <c r="H24" s="68"/>
      <c r="I24" s="68"/>
      <c r="J24" s="23" t="s">
        <v>1065</v>
      </c>
      <c r="K24" s="72" t="s">
        <v>1066</v>
      </c>
      <c r="L24" s="40">
        <v>2022</v>
      </c>
      <c r="M24" s="40">
        <v>2024</v>
      </c>
      <c r="N24" s="29" t="s">
        <v>609</v>
      </c>
      <c r="O24" s="46"/>
      <c r="P24" s="14"/>
    </row>
    <row r="25" spans="1:16" ht="15.75" customHeight="1">
      <c r="A25" s="250" t="s">
        <v>318</v>
      </c>
      <c r="B25" s="240"/>
      <c r="C25" s="240"/>
      <c r="D25" s="240"/>
      <c r="E25" s="240"/>
      <c r="F25" s="240"/>
      <c r="G25" s="240"/>
      <c r="H25" s="240"/>
      <c r="I25" s="240"/>
      <c r="J25" s="240"/>
      <c r="K25" s="240"/>
      <c r="L25" s="240"/>
      <c r="M25" s="240"/>
      <c r="N25" s="240"/>
      <c r="O25" s="240"/>
      <c r="P25" s="241"/>
    </row>
    <row r="26" spans="1:16" s="21" customFormat="1" ht="32.25" customHeight="1">
      <c r="A26" s="189" t="s">
        <v>319</v>
      </c>
      <c r="B26" s="189" t="s">
        <v>321</v>
      </c>
      <c r="C26" s="13" t="s">
        <v>322</v>
      </c>
      <c r="D26" s="11" t="s">
        <v>655</v>
      </c>
      <c r="E26" s="49">
        <v>42686</v>
      </c>
      <c r="F26" s="73"/>
      <c r="G26" s="73">
        <f>E26*90/100</f>
        <v>38417.4</v>
      </c>
      <c r="H26" s="73"/>
      <c r="I26" s="73">
        <v>4268.6</v>
      </c>
      <c r="J26" s="18" t="s">
        <v>729</v>
      </c>
      <c r="K26" s="13" t="s">
        <v>323</v>
      </c>
      <c r="L26" s="11">
        <v>2022</v>
      </c>
      <c r="M26" s="11">
        <v>2026</v>
      </c>
      <c r="N26" s="18" t="s">
        <v>970</v>
      </c>
      <c r="O26" s="45"/>
      <c r="P26" s="47"/>
    </row>
    <row r="27" spans="1:16" s="21" customFormat="1" ht="30.75" customHeight="1">
      <c r="A27" s="176"/>
      <c r="B27" s="279"/>
      <c r="C27" s="13" t="s">
        <v>324</v>
      </c>
      <c r="D27" s="11" t="s">
        <v>662</v>
      </c>
      <c r="E27" s="49">
        <v>142287.18</v>
      </c>
      <c r="F27" s="73">
        <f>E27*10/100</f>
        <v>14228.717999999999</v>
      </c>
      <c r="G27" s="73">
        <f>E27*90/100</f>
        <v>128058.462</v>
      </c>
      <c r="H27" s="73"/>
      <c r="I27" s="73"/>
      <c r="J27" s="18" t="s">
        <v>184</v>
      </c>
      <c r="K27" s="13" t="s">
        <v>669</v>
      </c>
      <c r="L27" s="26">
        <v>2023</v>
      </c>
      <c r="M27" s="26">
        <v>2026</v>
      </c>
      <c r="N27" s="26" t="s">
        <v>611</v>
      </c>
      <c r="O27" s="45"/>
      <c r="P27" s="47"/>
    </row>
    <row r="28" spans="1:16" s="21" customFormat="1" ht="77.25" customHeight="1">
      <c r="A28" s="176"/>
      <c r="B28" s="279"/>
      <c r="C28" s="4" t="s">
        <v>325</v>
      </c>
      <c r="D28" s="11" t="s">
        <v>191</v>
      </c>
      <c r="E28" s="49">
        <v>55000</v>
      </c>
      <c r="F28" s="73">
        <f>E28*10/100</f>
        <v>5500</v>
      </c>
      <c r="G28" s="73">
        <f>E28*90/100</f>
        <v>49500</v>
      </c>
      <c r="H28" s="73"/>
      <c r="I28" s="73"/>
      <c r="J28" s="11" t="s">
        <v>184</v>
      </c>
      <c r="K28" s="13" t="s">
        <v>373</v>
      </c>
      <c r="L28" s="26">
        <v>2023</v>
      </c>
      <c r="M28" s="26">
        <v>2027</v>
      </c>
      <c r="N28" s="26" t="s">
        <v>612</v>
      </c>
      <c r="O28" s="45"/>
      <c r="P28" s="47"/>
    </row>
    <row r="29" spans="1:16" s="21" customFormat="1" ht="33" customHeight="1">
      <c r="A29" s="176"/>
      <c r="B29" s="279"/>
      <c r="C29" s="4" t="s">
        <v>326</v>
      </c>
      <c r="D29" s="11" t="s">
        <v>135</v>
      </c>
      <c r="E29" s="49">
        <v>70000</v>
      </c>
      <c r="F29" s="73">
        <v>70000</v>
      </c>
      <c r="G29" s="73"/>
      <c r="H29" s="73"/>
      <c r="I29" s="73"/>
      <c r="J29" s="11"/>
      <c r="K29" s="4" t="s">
        <v>327</v>
      </c>
      <c r="L29" s="40">
        <v>2020</v>
      </c>
      <c r="M29" s="40">
        <v>2026</v>
      </c>
      <c r="N29" s="26" t="s">
        <v>611</v>
      </c>
      <c r="O29" s="45"/>
      <c r="P29" s="47"/>
    </row>
    <row r="30" spans="1:16" s="21" customFormat="1" ht="108" customHeight="1">
      <c r="A30" s="176"/>
      <c r="B30" s="279"/>
      <c r="C30" s="4" t="s">
        <v>328</v>
      </c>
      <c r="D30" s="11" t="s">
        <v>129</v>
      </c>
      <c r="E30" s="49">
        <v>50000</v>
      </c>
      <c r="F30" s="65">
        <f>E30*15/100</f>
        <v>7500</v>
      </c>
      <c r="G30" s="65">
        <f>E30*85/100</f>
        <v>42500</v>
      </c>
      <c r="H30" s="65"/>
      <c r="I30" s="65"/>
      <c r="J30" s="40" t="s">
        <v>730</v>
      </c>
      <c r="K30" s="41" t="s">
        <v>378</v>
      </c>
      <c r="L30" s="40">
        <v>2022</v>
      </c>
      <c r="M30" s="40">
        <v>2024</v>
      </c>
      <c r="N30" s="26" t="s">
        <v>613</v>
      </c>
      <c r="O30" s="45"/>
      <c r="P30" s="47"/>
    </row>
    <row r="31" spans="1:16" s="21" customFormat="1" ht="39.75" customHeight="1">
      <c r="A31" s="176"/>
      <c r="B31" s="279"/>
      <c r="C31" s="4" t="s">
        <v>1137</v>
      </c>
      <c r="D31" s="18" t="s">
        <v>129</v>
      </c>
      <c r="E31" s="51">
        <v>823529</v>
      </c>
      <c r="F31" s="73">
        <v>123529</v>
      </c>
      <c r="G31" s="73">
        <v>700000</v>
      </c>
      <c r="H31" s="73"/>
      <c r="I31" s="73"/>
      <c r="J31" s="11" t="s">
        <v>447</v>
      </c>
      <c r="K31" s="4" t="s">
        <v>1155</v>
      </c>
      <c r="L31" s="11">
        <v>2024</v>
      </c>
      <c r="M31" s="11">
        <v>2026</v>
      </c>
      <c r="N31" s="18" t="s">
        <v>1136</v>
      </c>
      <c r="O31" s="131"/>
      <c r="P31" s="121"/>
    </row>
    <row r="32" spans="1:16" s="21" customFormat="1" ht="34.5" customHeight="1">
      <c r="A32" s="176"/>
      <c r="B32" s="279"/>
      <c r="C32" s="4" t="s">
        <v>663</v>
      </c>
      <c r="D32" s="18" t="s">
        <v>135</v>
      </c>
      <c r="E32" s="49">
        <v>90000</v>
      </c>
      <c r="F32" s="73">
        <v>90000</v>
      </c>
      <c r="G32" s="73"/>
      <c r="H32" s="73"/>
      <c r="I32" s="73"/>
      <c r="J32" s="11"/>
      <c r="K32" s="4" t="s">
        <v>374</v>
      </c>
      <c r="L32" s="40">
        <v>2021</v>
      </c>
      <c r="M32" s="40">
        <v>2026</v>
      </c>
      <c r="N32" s="26" t="s">
        <v>611</v>
      </c>
      <c r="O32" s="45"/>
      <c r="P32" s="47"/>
    </row>
    <row r="33" spans="1:16" s="21" customFormat="1" ht="47.25" customHeight="1">
      <c r="A33" s="176"/>
      <c r="B33" s="279"/>
      <c r="C33" s="4" t="s">
        <v>664</v>
      </c>
      <c r="D33" s="18" t="s">
        <v>665</v>
      </c>
      <c r="E33" s="49">
        <v>60000</v>
      </c>
      <c r="F33" s="73">
        <v>60000</v>
      </c>
      <c r="G33" s="73"/>
      <c r="H33" s="73"/>
      <c r="I33" s="73"/>
      <c r="J33" s="11"/>
      <c r="K33" s="4" t="s">
        <v>375</v>
      </c>
      <c r="L33" s="40">
        <v>2020</v>
      </c>
      <c r="M33" s="40">
        <v>2026</v>
      </c>
      <c r="N33" s="26" t="s">
        <v>611</v>
      </c>
      <c r="O33" s="45"/>
      <c r="P33" s="47"/>
    </row>
    <row r="34" spans="1:16" s="21" customFormat="1" ht="46.5" customHeight="1">
      <c r="A34" s="176"/>
      <c r="B34" s="279"/>
      <c r="C34" s="41" t="s">
        <v>614</v>
      </c>
      <c r="D34" s="11" t="s">
        <v>191</v>
      </c>
      <c r="E34" s="49">
        <v>50000</v>
      </c>
      <c r="F34" s="65">
        <f>E34*50/100</f>
        <v>25000</v>
      </c>
      <c r="G34" s="65"/>
      <c r="H34" s="65"/>
      <c r="I34" s="65">
        <f>E34*50/100</f>
        <v>25000</v>
      </c>
      <c r="J34" s="40" t="s">
        <v>329</v>
      </c>
      <c r="K34" s="41" t="s">
        <v>330</v>
      </c>
      <c r="L34" s="40">
        <v>2022</v>
      </c>
      <c r="M34" s="40">
        <v>2027</v>
      </c>
      <c r="N34" s="26" t="s">
        <v>791</v>
      </c>
      <c r="O34" s="45"/>
      <c r="P34" s="47"/>
    </row>
    <row r="35" spans="1:16" s="21" customFormat="1" ht="63.75" customHeight="1">
      <c r="A35" s="189" t="s">
        <v>320</v>
      </c>
      <c r="B35" s="189" t="s">
        <v>331</v>
      </c>
      <c r="C35" s="4" t="s">
        <v>332</v>
      </c>
      <c r="D35" s="11" t="s">
        <v>191</v>
      </c>
      <c r="E35" s="49">
        <v>350000</v>
      </c>
      <c r="F35" s="73">
        <v>52500</v>
      </c>
      <c r="G35" s="73">
        <v>297500</v>
      </c>
      <c r="H35" s="73"/>
      <c r="I35" s="73"/>
      <c r="J35" s="11" t="s">
        <v>952</v>
      </c>
      <c r="K35" s="4" t="s">
        <v>953</v>
      </c>
      <c r="L35" s="11">
        <v>2022</v>
      </c>
      <c r="M35" s="11">
        <v>2026</v>
      </c>
      <c r="N35" s="18" t="s">
        <v>954</v>
      </c>
      <c r="O35" s="103"/>
      <c r="P35" s="47"/>
    </row>
    <row r="36" spans="1:16" s="21" customFormat="1" ht="48" customHeight="1">
      <c r="A36" s="176"/>
      <c r="B36" s="176"/>
      <c r="C36" s="16" t="s">
        <v>333</v>
      </c>
      <c r="D36" s="12" t="s">
        <v>129</v>
      </c>
      <c r="E36" s="49">
        <v>150000</v>
      </c>
      <c r="F36" s="73">
        <f>E36*10/100</f>
        <v>15000</v>
      </c>
      <c r="G36" s="73">
        <f>E36*90/100</f>
        <v>135000</v>
      </c>
      <c r="H36" s="30"/>
      <c r="I36" s="30" t="s">
        <v>152</v>
      </c>
      <c r="J36" s="11" t="s">
        <v>731</v>
      </c>
      <c r="K36" s="4" t="s">
        <v>334</v>
      </c>
      <c r="L36" s="40">
        <v>2023</v>
      </c>
      <c r="M36" s="40">
        <v>2026</v>
      </c>
      <c r="N36" s="26" t="s">
        <v>615</v>
      </c>
      <c r="O36" s="24"/>
      <c r="P36" s="47"/>
    </row>
    <row r="37" spans="1:16" ht="18" customHeight="1">
      <c r="A37" s="280" t="s">
        <v>792</v>
      </c>
      <c r="B37" s="281"/>
      <c r="C37" s="281"/>
      <c r="D37" s="281"/>
      <c r="E37" s="281"/>
      <c r="F37" s="281"/>
      <c r="G37" s="281"/>
      <c r="H37" s="281"/>
      <c r="I37" s="281"/>
      <c r="J37" s="281"/>
      <c r="K37" s="281"/>
      <c r="L37" s="281"/>
      <c r="M37" s="281"/>
      <c r="N37" s="281"/>
      <c r="O37" s="281"/>
      <c r="P37" s="282"/>
    </row>
    <row r="38" spans="1:16" ht="16.5" customHeight="1">
      <c r="A38" s="189" t="s">
        <v>793</v>
      </c>
      <c r="B38" s="189" t="s">
        <v>266</v>
      </c>
      <c r="C38" s="72" t="s">
        <v>694</v>
      </c>
      <c r="D38" s="11" t="s">
        <v>191</v>
      </c>
      <c r="E38" s="49">
        <v>50000</v>
      </c>
      <c r="F38" s="61">
        <f>E38*100/100</f>
        <v>50000</v>
      </c>
      <c r="G38" s="32"/>
      <c r="H38" s="32"/>
      <c r="I38" s="32"/>
      <c r="J38" s="71"/>
      <c r="K38" s="41" t="s">
        <v>267</v>
      </c>
      <c r="L38" s="71">
        <v>2022</v>
      </c>
      <c r="M38" s="71">
        <v>2026</v>
      </c>
      <c r="N38" s="26" t="s">
        <v>695</v>
      </c>
      <c r="O38" s="13"/>
      <c r="P38" s="4"/>
    </row>
    <row r="39" spans="1:16" ht="33" customHeight="1">
      <c r="A39" s="176"/>
      <c r="B39" s="176"/>
      <c r="C39" s="10" t="s">
        <v>268</v>
      </c>
      <c r="D39" s="11" t="s">
        <v>191</v>
      </c>
      <c r="E39" s="49">
        <v>150000</v>
      </c>
      <c r="F39" s="61">
        <f>E39*20/100</f>
        <v>30000</v>
      </c>
      <c r="G39" s="61">
        <f>E39*80/100</f>
        <v>120000</v>
      </c>
      <c r="H39" s="32"/>
      <c r="I39" s="32"/>
      <c r="J39" s="71" t="s">
        <v>184</v>
      </c>
      <c r="K39" s="41" t="s">
        <v>696</v>
      </c>
      <c r="L39" s="71">
        <v>2023</v>
      </c>
      <c r="M39" s="71">
        <v>2027</v>
      </c>
      <c r="N39" s="26" t="s">
        <v>695</v>
      </c>
      <c r="O39" s="13"/>
      <c r="P39" s="4"/>
    </row>
    <row r="40" spans="1:16" ht="63" customHeight="1">
      <c r="A40" s="10" t="s">
        <v>794</v>
      </c>
      <c r="B40" s="10" t="s">
        <v>269</v>
      </c>
      <c r="C40" s="7"/>
      <c r="D40" s="19"/>
      <c r="E40" s="49"/>
      <c r="F40" s="73"/>
      <c r="G40" s="73"/>
      <c r="H40" s="73"/>
      <c r="I40" s="73"/>
      <c r="J40" s="20"/>
      <c r="K40" s="20"/>
      <c r="L40" s="27"/>
      <c r="M40" s="27"/>
      <c r="N40" s="13"/>
      <c r="O40" s="13"/>
      <c r="P40" s="4"/>
    </row>
    <row r="41" spans="1:16" ht="18.75" customHeight="1">
      <c r="A41" s="283" t="s">
        <v>335</v>
      </c>
      <c r="B41" s="284"/>
      <c r="C41" s="284"/>
      <c r="D41" s="284"/>
      <c r="E41" s="284"/>
      <c r="F41" s="284"/>
      <c r="G41" s="284"/>
      <c r="H41" s="284"/>
      <c r="I41" s="284"/>
      <c r="J41" s="284"/>
      <c r="K41" s="284"/>
      <c r="L41" s="284"/>
      <c r="M41" s="284"/>
      <c r="N41" s="284"/>
      <c r="O41" s="284"/>
      <c r="P41" s="285"/>
    </row>
    <row r="42" spans="1:16" ht="15.75" customHeight="1">
      <c r="A42" s="251" t="s">
        <v>336</v>
      </c>
      <c r="B42" s="252"/>
      <c r="C42" s="252"/>
      <c r="D42" s="252"/>
      <c r="E42" s="252"/>
      <c r="F42" s="252"/>
      <c r="G42" s="252"/>
      <c r="H42" s="252"/>
      <c r="I42" s="252"/>
      <c r="J42" s="252"/>
      <c r="K42" s="252"/>
      <c r="L42" s="252"/>
      <c r="M42" s="252"/>
      <c r="N42" s="252"/>
      <c r="O42" s="252"/>
      <c r="P42" s="253"/>
    </row>
    <row r="43" spans="1:16" s="21" customFormat="1" ht="48" customHeight="1">
      <c r="A43" s="10" t="s">
        <v>337</v>
      </c>
      <c r="B43" s="10" t="s">
        <v>338</v>
      </c>
      <c r="C43" s="4" t="s">
        <v>339</v>
      </c>
      <c r="D43" s="11" t="s">
        <v>191</v>
      </c>
      <c r="E43" s="49">
        <v>50000</v>
      </c>
      <c r="F43" s="73">
        <v>50000</v>
      </c>
      <c r="G43" s="73"/>
      <c r="H43" s="73"/>
      <c r="I43" s="73"/>
      <c r="J43" s="11"/>
      <c r="K43" s="41" t="s">
        <v>340</v>
      </c>
      <c r="L43" s="40">
        <v>2023</v>
      </c>
      <c r="M43" s="40">
        <v>2026</v>
      </c>
      <c r="N43" s="26" t="s">
        <v>616</v>
      </c>
      <c r="O43" s="24"/>
      <c r="P43" s="47"/>
    </row>
    <row r="44" spans="1:16" s="21" customFormat="1" ht="46.5" customHeight="1">
      <c r="A44" s="201" t="s">
        <v>341</v>
      </c>
      <c r="B44" s="201" t="s">
        <v>342</v>
      </c>
      <c r="C44" s="4" t="s">
        <v>343</v>
      </c>
      <c r="D44" s="11" t="s">
        <v>191</v>
      </c>
      <c r="E44" s="48">
        <v>50000</v>
      </c>
      <c r="F44" s="73">
        <f>E44*10/100</f>
        <v>5000</v>
      </c>
      <c r="G44" s="73"/>
      <c r="H44" s="73"/>
      <c r="I44" s="73">
        <f>E44*90/100</f>
        <v>45000</v>
      </c>
      <c r="J44" s="11" t="s">
        <v>344</v>
      </c>
      <c r="K44" s="41" t="s">
        <v>345</v>
      </c>
      <c r="L44" s="40">
        <v>2022</v>
      </c>
      <c r="M44" s="40">
        <v>2027</v>
      </c>
      <c r="N44" s="26" t="s">
        <v>617</v>
      </c>
      <c r="O44" s="24"/>
      <c r="P44" s="47"/>
    </row>
    <row r="45" spans="1:16" s="21" customFormat="1" ht="68.25" customHeight="1">
      <c r="A45" s="254"/>
      <c r="B45" s="254"/>
      <c r="C45" s="4" t="s">
        <v>618</v>
      </c>
      <c r="D45" s="26" t="s">
        <v>129</v>
      </c>
      <c r="E45" s="48">
        <v>68000</v>
      </c>
      <c r="F45" s="65">
        <v>3400</v>
      </c>
      <c r="G45" s="65">
        <f>E45*90/100</f>
        <v>61200</v>
      </c>
      <c r="H45" s="32">
        <v>3400</v>
      </c>
      <c r="I45" s="32"/>
      <c r="J45" s="26" t="s">
        <v>428</v>
      </c>
      <c r="K45" s="36" t="s">
        <v>384</v>
      </c>
      <c r="L45" s="26">
        <v>2019</v>
      </c>
      <c r="M45" s="26">
        <v>2022</v>
      </c>
      <c r="N45" s="26" t="s">
        <v>619</v>
      </c>
      <c r="O45" s="24"/>
      <c r="P45" s="47"/>
    </row>
    <row r="46" spans="1:16" s="21" customFormat="1" ht="65.25" customHeight="1">
      <c r="A46" s="188"/>
      <c r="B46" s="188"/>
      <c r="C46" s="4" t="s">
        <v>1084</v>
      </c>
      <c r="D46" s="18" t="s">
        <v>129</v>
      </c>
      <c r="E46" s="51">
        <v>68000</v>
      </c>
      <c r="F46" s="30">
        <v>3400</v>
      </c>
      <c r="G46" s="30">
        <f>E46*90/100</f>
        <v>61200</v>
      </c>
      <c r="H46" s="73">
        <v>3400</v>
      </c>
      <c r="I46" s="73"/>
      <c r="J46" s="18" t="s">
        <v>1085</v>
      </c>
      <c r="K46" s="7" t="s">
        <v>1086</v>
      </c>
      <c r="L46" s="18">
        <v>2023</v>
      </c>
      <c r="M46" s="18">
        <v>2023</v>
      </c>
      <c r="N46" s="18" t="s">
        <v>619</v>
      </c>
      <c r="O46" s="57"/>
      <c r="P46" s="121"/>
    </row>
    <row r="47" spans="1:16" s="21" customFormat="1" ht="31.5" customHeight="1">
      <c r="A47" s="201" t="s">
        <v>346</v>
      </c>
      <c r="B47" s="180" t="s">
        <v>347</v>
      </c>
      <c r="C47" s="120"/>
      <c r="D47" s="115"/>
      <c r="E47" s="117"/>
      <c r="F47" s="118"/>
      <c r="G47" s="118"/>
      <c r="H47" s="118"/>
      <c r="I47" s="118"/>
      <c r="J47" s="128"/>
      <c r="K47" s="128"/>
      <c r="L47" s="128"/>
      <c r="M47" s="128"/>
      <c r="N47" s="128"/>
      <c r="O47" s="129"/>
      <c r="P47" s="130"/>
    </row>
    <row r="48" spans="1:16" s="21" customFormat="1" ht="46.5" customHeight="1">
      <c r="A48" s="188"/>
      <c r="B48" s="188"/>
      <c r="C48" s="7" t="s">
        <v>1130</v>
      </c>
      <c r="D48" s="11" t="s">
        <v>191</v>
      </c>
      <c r="E48" s="51">
        <v>352941</v>
      </c>
      <c r="F48" s="73">
        <v>52941</v>
      </c>
      <c r="G48" s="73">
        <v>300000</v>
      </c>
      <c r="H48" s="73"/>
      <c r="I48" s="73"/>
      <c r="J48" s="18" t="s">
        <v>1129</v>
      </c>
      <c r="K48" s="7" t="s">
        <v>1131</v>
      </c>
      <c r="L48" s="18">
        <v>2024</v>
      </c>
      <c r="M48" s="18">
        <v>2025</v>
      </c>
      <c r="N48" s="18" t="s">
        <v>1134</v>
      </c>
      <c r="O48" s="131"/>
      <c r="P48" s="121"/>
    </row>
    <row r="49" spans="1:16" s="21" customFormat="1" ht="32.25" customHeight="1">
      <c r="A49" s="189" t="s">
        <v>348</v>
      </c>
      <c r="B49" s="180" t="s">
        <v>349</v>
      </c>
      <c r="C49" s="41" t="s">
        <v>350</v>
      </c>
      <c r="D49" s="40" t="s">
        <v>191</v>
      </c>
      <c r="E49" s="48">
        <v>600000</v>
      </c>
      <c r="F49" s="32">
        <f>E49*10/100</f>
        <v>60000</v>
      </c>
      <c r="G49" s="32">
        <f>E49*90/100</f>
        <v>540000</v>
      </c>
      <c r="H49" s="65"/>
      <c r="I49" s="65"/>
      <c r="J49" s="40" t="s">
        <v>184</v>
      </c>
      <c r="K49" s="41" t="s">
        <v>620</v>
      </c>
      <c r="L49" s="40">
        <v>2023</v>
      </c>
      <c r="M49" s="40">
        <v>2027</v>
      </c>
      <c r="N49" s="26" t="s">
        <v>621</v>
      </c>
      <c r="O49" s="45"/>
      <c r="P49" s="47"/>
    </row>
    <row r="50" spans="1:16" s="21" customFormat="1" ht="62.25" customHeight="1">
      <c r="A50" s="176"/>
      <c r="B50" s="181"/>
      <c r="C50" s="4" t="s">
        <v>388</v>
      </c>
      <c r="D50" s="11" t="s">
        <v>624</v>
      </c>
      <c r="E50" s="49">
        <v>104715</v>
      </c>
      <c r="F50" s="73">
        <v>10039</v>
      </c>
      <c r="G50" s="73">
        <v>94676</v>
      </c>
      <c r="H50" s="73"/>
      <c r="I50" s="73"/>
      <c r="J50" s="40" t="s">
        <v>184</v>
      </c>
      <c r="K50" s="41" t="s">
        <v>622</v>
      </c>
      <c r="L50" s="40">
        <v>2023</v>
      </c>
      <c r="M50" s="40">
        <v>2026</v>
      </c>
      <c r="N50" s="26" t="s">
        <v>623</v>
      </c>
      <c r="O50" s="45"/>
      <c r="P50" s="47"/>
    </row>
    <row r="51" spans="1:16" ht="33" customHeight="1">
      <c r="A51" s="189" t="s">
        <v>351</v>
      </c>
      <c r="B51" s="201" t="s">
        <v>726</v>
      </c>
      <c r="C51" s="34" t="s">
        <v>626</v>
      </c>
      <c r="D51" s="40" t="s">
        <v>191</v>
      </c>
      <c r="E51" s="49">
        <v>50000</v>
      </c>
      <c r="F51" s="32">
        <f>E51*20/100</f>
        <v>10000</v>
      </c>
      <c r="G51" s="65">
        <f>E51*80/100</f>
        <v>40000</v>
      </c>
      <c r="H51" s="65"/>
      <c r="I51" s="65"/>
      <c r="J51" s="40" t="s">
        <v>732</v>
      </c>
      <c r="K51" s="41" t="s">
        <v>670</v>
      </c>
      <c r="L51" s="40">
        <v>2023</v>
      </c>
      <c r="M51" s="40">
        <v>2024</v>
      </c>
      <c r="N51" s="40" t="s">
        <v>606</v>
      </c>
      <c r="O51" s="24"/>
      <c r="P51" s="14"/>
    </row>
    <row r="52" spans="1:16" ht="48.75" customHeight="1">
      <c r="A52" s="176"/>
      <c r="B52" s="223"/>
      <c r="C52" s="62" t="s">
        <v>627</v>
      </c>
      <c r="D52" s="40" t="s">
        <v>191</v>
      </c>
      <c r="E52" s="49">
        <v>50000</v>
      </c>
      <c r="F52" s="32">
        <f>E52*10/100</f>
        <v>5000</v>
      </c>
      <c r="G52" s="32">
        <f>E52*90/100</f>
        <v>45000</v>
      </c>
      <c r="H52" s="65"/>
      <c r="I52" s="65"/>
      <c r="J52" s="40" t="s">
        <v>733</v>
      </c>
      <c r="K52" s="72" t="s">
        <v>628</v>
      </c>
      <c r="L52" s="40">
        <v>2022</v>
      </c>
      <c r="M52" s="40">
        <v>2023</v>
      </c>
      <c r="N52" s="40" t="s">
        <v>629</v>
      </c>
      <c r="O52" s="24"/>
      <c r="P52" s="14"/>
    </row>
    <row r="53" spans="1:16" ht="81.75" customHeight="1">
      <c r="A53" s="176"/>
      <c r="B53" s="223"/>
      <c r="C53" s="16" t="s">
        <v>725</v>
      </c>
      <c r="D53" s="40" t="s">
        <v>191</v>
      </c>
      <c r="E53" s="51">
        <v>60000</v>
      </c>
      <c r="F53" s="73">
        <v>10000</v>
      </c>
      <c r="G53" s="73">
        <f>E53*30/100</f>
        <v>18000</v>
      </c>
      <c r="H53" s="73">
        <f>E53*70/100</f>
        <v>42000</v>
      </c>
      <c r="I53" s="73"/>
      <c r="J53" s="40" t="s">
        <v>734</v>
      </c>
      <c r="K53" s="41" t="s">
        <v>727</v>
      </c>
      <c r="L53" s="40">
        <v>2022</v>
      </c>
      <c r="M53" s="40">
        <v>2024</v>
      </c>
      <c r="N53" s="40" t="s">
        <v>630</v>
      </c>
      <c r="O53" s="24"/>
      <c r="P53" s="14"/>
    </row>
    <row r="54" spans="1:16" ht="141.75" customHeight="1">
      <c r="A54" s="176"/>
      <c r="B54" s="223"/>
      <c r="C54" s="16" t="s">
        <v>1132</v>
      </c>
      <c r="D54" s="11" t="s">
        <v>1110</v>
      </c>
      <c r="E54" s="51">
        <v>59554</v>
      </c>
      <c r="F54" s="73"/>
      <c r="G54" s="73"/>
      <c r="H54" s="73">
        <v>53598</v>
      </c>
      <c r="I54" s="73">
        <v>5956</v>
      </c>
      <c r="J54" s="11" t="s">
        <v>1109</v>
      </c>
      <c r="K54" s="4" t="s">
        <v>1135</v>
      </c>
      <c r="L54" s="11">
        <v>2023</v>
      </c>
      <c r="M54" s="11">
        <v>2025</v>
      </c>
      <c r="N54" s="11" t="s">
        <v>1133</v>
      </c>
      <c r="O54" s="24"/>
      <c r="P54" s="14"/>
    </row>
    <row r="55" spans="1:16" ht="15.75" customHeight="1">
      <c r="A55" s="250" t="s">
        <v>352</v>
      </c>
      <c r="B55" s="240"/>
      <c r="C55" s="240"/>
      <c r="D55" s="240"/>
      <c r="E55" s="240"/>
      <c r="F55" s="240"/>
      <c r="G55" s="240"/>
      <c r="H55" s="240"/>
      <c r="I55" s="240"/>
      <c r="J55" s="240"/>
      <c r="K55" s="240"/>
      <c r="L55" s="240"/>
      <c r="M55" s="240"/>
      <c r="N55" s="240"/>
      <c r="O55" s="240"/>
      <c r="P55" s="241"/>
    </row>
    <row r="56" spans="1:16" s="21" customFormat="1" ht="45.75" customHeight="1">
      <c r="A56" s="262" t="s">
        <v>371</v>
      </c>
      <c r="B56" s="180" t="s">
        <v>353</v>
      </c>
      <c r="C56" s="4" t="s">
        <v>354</v>
      </c>
      <c r="D56" s="11" t="s">
        <v>191</v>
      </c>
      <c r="E56" s="48">
        <v>50000</v>
      </c>
      <c r="F56" s="32">
        <v>50000</v>
      </c>
      <c r="G56" s="30"/>
      <c r="H56" s="30"/>
      <c r="I56" s="30"/>
      <c r="J56" s="11"/>
      <c r="K56" s="41" t="s">
        <v>376</v>
      </c>
      <c r="L56" s="40">
        <v>2022</v>
      </c>
      <c r="M56" s="40">
        <v>2027</v>
      </c>
      <c r="N56" s="26" t="s">
        <v>631</v>
      </c>
      <c r="O56" s="24"/>
      <c r="P56" s="47"/>
    </row>
    <row r="57" spans="1:16" s="21" customFormat="1" ht="45.75" customHeight="1">
      <c r="A57" s="188"/>
      <c r="B57" s="188"/>
      <c r="C57" s="41" t="s">
        <v>632</v>
      </c>
      <c r="D57" s="40" t="s">
        <v>191</v>
      </c>
      <c r="E57" s="48">
        <v>300000</v>
      </c>
      <c r="F57" s="32">
        <f>E57*15/100</f>
        <v>45000</v>
      </c>
      <c r="G57" s="32">
        <f>E57*85/100</f>
        <v>255000</v>
      </c>
      <c r="H57" s="65"/>
      <c r="I57" s="65"/>
      <c r="J57" s="40" t="s">
        <v>447</v>
      </c>
      <c r="K57" s="41" t="s">
        <v>633</v>
      </c>
      <c r="L57" s="40">
        <v>2022</v>
      </c>
      <c r="M57" s="40">
        <v>2027</v>
      </c>
      <c r="N57" s="26" t="s">
        <v>617</v>
      </c>
      <c r="O57" s="24"/>
      <c r="P57" s="47"/>
    </row>
    <row r="58" spans="1:16" s="21" customFormat="1" ht="45.75" customHeight="1">
      <c r="A58" s="257" t="s">
        <v>355</v>
      </c>
      <c r="B58" s="201" t="s">
        <v>356</v>
      </c>
      <c r="C58" s="4" t="s">
        <v>389</v>
      </c>
      <c r="D58" s="11" t="s">
        <v>667</v>
      </c>
      <c r="E58" s="49">
        <v>300000</v>
      </c>
      <c r="F58" s="73">
        <f>E58*15/100</f>
        <v>45000</v>
      </c>
      <c r="G58" s="73">
        <f>E58*85/100</f>
        <v>255000</v>
      </c>
      <c r="H58" s="73"/>
      <c r="I58" s="73"/>
      <c r="J58" s="40" t="s">
        <v>537</v>
      </c>
      <c r="K58" s="36" t="s">
        <v>634</v>
      </c>
      <c r="L58" s="26">
        <v>2022</v>
      </c>
      <c r="M58" s="26">
        <v>2027</v>
      </c>
      <c r="N58" s="26" t="s">
        <v>616</v>
      </c>
      <c r="O58" s="24"/>
      <c r="P58" s="47"/>
    </row>
    <row r="59" spans="1:16" s="21" customFormat="1" ht="46.5" customHeight="1">
      <c r="A59" s="258"/>
      <c r="B59" s="259"/>
      <c r="C59" s="41" t="s">
        <v>357</v>
      </c>
      <c r="D59" s="40" t="s">
        <v>666</v>
      </c>
      <c r="E59" s="49">
        <v>100000</v>
      </c>
      <c r="F59" s="73">
        <f>E59*20/100</f>
        <v>20000</v>
      </c>
      <c r="G59" s="73">
        <f>E59*80/100</f>
        <v>80000</v>
      </c>
      <c r="H59" s="69"/>
      <c r="I59" s="69"/>
      <c r="J59" s="26" t="s">
        <v>735</v>
      </c>
      <c r="K59" s="36" t="s">
        <v>635</v>
      </c>
      <c r="L59" s="26">
        <v>2023</v>
      </c>
      <c r="M59" s="26">
        <v>2026</v>
      </c>
      <c r="N59" s="40" t="s">
        <v>623</v>
      </c>
      <c r="O59" s="24"/>
      <c r="P59" s="47"/>
    </row>
    <row r="60" spans="1:16" ht="15.75" customHeight="1">
      <c r="A60" s="250" t="s">
        <v>358</v>
      </c>
      <c r="B60" s="240"/>
      <c r="C60" s="240"/>
      <c r="D60" s="240"/>
      <c r="E60" s="240"/>
      <c r="F60" s="240"/>
      <c r="G60" s="240"/>
      <c r="H60" s="240"/>
      <c r="I60" s="240"/>
      <c r="J60" s="240"/>
      <c r="K60" s="240"/>
      <c r="L60" s="240"/>
      <c r="M60" s="240"/>
      <c r="N60" s="240"/>
      <c r="O60" s="240"/>
      <c r="P60" s="241"/>
    </row>
    <row r="61" spans="1:16" s="21" customFormat="1" ht="30.75" customHeight="1">
      <c r="A61" s="10" t="s">
        <v>359</v>
      </c>
      <c r="B61" s="10" t="s">
        <v>360</v>
      </c>
      <c r="C61" s="4"/>
      <c r="D61" s="11"/>
      <c r="E61" s="49"/>
      <c r="F61" s="73"/>
      <c r="G61" s="30"/>
      <c r="H61" s="30"/>
      <c r="I61" s="30"/>
      <c r="J61" s="11"/>
      <c r="K61" s="4"/>
      <c r="L61" s="40"/>
      <c r="M61" s="40"/>
      <c r="N61" s="63"/>
      <c r="O61" s="24"/>
      <c r="P61" s="47"/>
    </row>
    <row r="62" spans="1:16" s="21" customFormat="1" ht="63.75" customHeight="1">
      <c r="A62" s="10" t="s">
        <v>361</v>
      </c>
      <c r="B62" s="10" t="s">
        <v>362</v>
      </c>
      <c r="C62" s="41" t="s">
        <v>636</v>
      </c>
      <c r="D62" s="40" t="s">
        <v>191</v>
      </c>
      <c r="E62" s="49">
        <v>300000</v>
      </c>
      <c r="F62" s="73">
        <f>E62*15/100</f>
        <v>45000</v>
      </c>
      <c r="G62" s="73">
        <f>E62*85/100</f>
        <v>255000</v>
      </c>
      <c r="H62" s="69"/>
      <c r="I62" s="69"/>
      <c r="J62" s="26" t="s">
        <v>637</v>
      </c>
      <c r="K62" s="36" t="s">
        <v>638</v>
      </c>
      <c r="L62" s="26">
        <v>2022</v>
      </c>
      <c r="M62" s="26">
        <v>2023</v>
      </c>
      <c r="N62" s="26" t="s">
        <v>630</v>
      </c>
      <c r="O62" s="24"/>
      <c r="P62" s="47"/>
    </row>
    <row r="63" spans="1:16" s="21" customFormat="1" ht="47.25" customHeight="1">
      <c r="A63" s="10" t="s">
        <v>363</v>
      </c>
      <c r="B63" s="10" t="s">
        <v>364</v>
      </c>
      <c r="C63" s="41" t="s">
        <v>668</v>
      </c>
      <c r="D63" s="40" t="s">
        <v>191</v>
      </c>
      <c r="E63" s="49">
        <v>50000</v>
      </c>
      <c r="F63" s="73">
        <f>E63*100/100</f>
        <v>50000</v>
      </c>
      <c r="G63" s="69"/>
      <c r="H63" s="69"/>
      <c r="I63" s="69"/>
      <c r="J63" s="28"/>
      <c r="K63" s="36" t="s">
        <v>639</v>
      </c>
      <c r="L63" s="26">
        <v>2022</v>
      </c>
      <c r="M63" s="26">
        <v>2027</v>
      </c>
      <c r="N63" s="26" t="s">
        <v>630</v>
      </c>
      <c r="O63" s="24"/>
      <c r="P63" s="47"/>
    </row>
    <row r="64" spans="1:16" ht="18.75" customHeight="1">
      <c r="A64" s="276" t="s">
        <v>590</v>
      </c>
      <c r="B64" s="277"/>
      <c r="C64" s="277"/>
      <c r="D64" s="277"/>
      <c r="E64" s="277"/>
      <c r="F64" s="277"/>
      <c r="G64" s="277"/>
      <c r="H64" s="277"/>
      <c r="I64" s="277"/>
      <c r="J64" s="277"/>
      <c r="K64" s="277"/>
      <c r="L64" s="277"/>
      <c r="M64" s="277"/>
      <c r="N64" s="277"/>
      <c r="O64" s="277"/>
      <c r="P64" s="278"/>
    </row>
    <row r="65" spans="1:16" ht="15.75" customHeight="1">
      <c r="A65" s="250" t="s">
        <v>810</v>
      </c>
      <c r="B65" s="240"/>
      <c r="C65" s="240"/>
      <c r="D65" s="240"/>
      <c r="E65" s="240"/>
      <c r="F65" s="240"/>
      <c r="G65" s="240"/>
      <c r="H65" s="240"/>
      <c r="I65" s="240"/>
      <c r="J65" s="240"/>
      <c r="K65" s="240"/>
      <c r="L65" s="240"/>
      <c r="M65" s="240"/>
      <c r="N65" s="240"/>
      <c r="O65" s="240"/>
      <c r="P65" s="241"/>
    </row>
    <row r="66" spans="1:16" s="21" customFormat="1" ht="30.75" customHeight="1">
      <c r="A66" s="10" t="s">
        <v>365</v>
      </c>
      <c r="B66" s="10" t="s">
        <v>806</v>
      </c>
      <c r="C66" s="72" t="s">
        <v>640</v>
      </c>
      <c r="D66" s="40" t="s">
        <v>191</v>
      </c>
      <c r="E66" s="49">
        <v>50000</v>
      </c>
      <c r="F66" s="73">
        <f>E66*100/100</f>
        <v>50000</v>
      </c>
      <c r="G66" s="32"/>
      <c r="H66" s="69"/>
      <c r="I66" s="69"/>
      <c r="J66" s="28"/>
      <c r="K66" s="36" t="s">
        <v>641</v>
      </c>
      <c r="L66" s="26">
        <v>2022</v>
      </c>
      <c r="M66" s="26">
        <v>2027</v>
      </c>
      <c r="N66" s="26" t="s">
        <v>642</v>
      </c>
      <c r="O66" s="24"/>
      <c r="P66" s="47"/>
    </row>
    <row r="67" spans="1:16" s="21" customFormat="1" ht="61.5" customHeight="1">
      <c r="A67" s="10" t="s">
        <v>366</v>
      </c>
      <c r="B67" s="10" t="s">
        <v>367</v>
      </c>
      <c r="C67" s="10" t="s">
        <v>368</v>
      </c>
      <c r="D67" s="11" t="s">
        <v>191</v>
      </c>
      <c r="E67" s="48">
        <v>50000</v>
      </c>
      <c r="F67" s="73">
        <f>E67*100/100</f>
        <v>50000</v>
      </c>
      <c r="G67" s="73"/>
      <c r="H67" s="73"/>
      <c r="I67" s="73"/>
      <c r="J67" s="11"/>
      <c r="K67" s="41" t="s">
        <v>643</v>
      </c>
      <c r="L67" s="40">
        <v>2022</v>
      </c>
      <c r="M67" s="40">
        <v>2025</v>
      </c>
      <c r="N67" s="26" t="s">
        <v>644</v>
      </c>
      <c r="O67" s="24"/>
      <c r="P67" s="47"/>
    </row>
    <row r="68" spans="1:16" s="21" customFormat="1" ht="48" customHeight="1">
      <c r="A68" s="10" t="s">
        <v>807</v>
      </c>
      <c r="B68" s="10" t="s">
        <v>811</v>
      </c>
      <c r="C68" s="10" t="s">
        <v>808</v>
      </c>
      <c r="D68" s="11" t="s">
        <v>129</v>
      </c>
      <c r="E68" s="48">
        <v>1000000</v>
      </c>
      <c r="F68" s="73">
        <f>E68*15/100</f>
        <v>150000</v>
      </c>
      <c r="G68" s="73">
        <f>E68*85/100</f>
        <v>850000</v>
      </c>
      <c r="H68" s="73"/>
      <c r="I68" s="73"/>
      <c r="J68" s="11" t="s">
        <v>805</v>
      </c>
      <c r="K68" s="41" t="s">
        <v>812</v>
      </c>
      <c r="L68" s="40">
        <v>2022</v>
      </c>
      <c r="M68" s="40">
        <v>2023</v>
      </c>
      <c r="N68" s="26" t="s">
        <v>809</v>
      </c>
      <c r="O68" s="24"/>
      <c r="P68" s="47"/>
    </row>
    <row r="69" spans="1:16" ht="15.75" customHeight="1">
      <c r="A69" s="239" t="s">
        <v>591</v>
      </c>
      <c r="B69" s="240"/>
      <c r="C69" s="240"/>
      <c r="D69" s="240"/>
      <c r="E69" s="240"/>
      <c r="F69" s="240"/>
      <c r="G69" s="240"/>
      <c r="H69" s="240"/>
      <c r="I69" s="240"/>
      <c r="J69" s="240"/>
      <c r="K69" s="240"/>
      <c r="L69" s="240"/>
      <c r="M69" s="240"/>
      <c r="N69" s="240"/>
      <c r="O69" s="240"/>
      <c r="P69" s="241"/>
    </row>
    <row r="70" spans="1:16" s="21" customFormat="1" ht="45">
      <c r="A70" s="10" t="s">
        <v>592</v>
      </c>
      <c r="B70" s="10" t="s">
        <v>369</v>
      </c>
      <c r="C70" s="10"/>
      <c r="D70" s="11"/>
      <c r="E70" s="49"/>
      <c r="F70" s="73"/>
      <c r="G70" s="73"/>
      <c r="H70" s="73"/>
      <c r="I70" s="30"/>
      <c r="J70" s="11"/>
      <c r="K70" s="4"/>
      <c r="L70" s="40"/>
      <c r="M70" s="40"/>
      <c r="N70" s="63"/>
      <c r="O70" s="24"/>
      <c r="P70" s="47"/>
    </row>
    <row r="71" spans="1:10" ht="29.25" customHeight="1">
      <c r="A71" s="255" t="s">
        <v>182</v>
      </c>
      <c r="B71" s="255"/>
      <c r="C71" s="255"/>
      <c r="D71" s="256"/>
      <c r="E71" s="74">
        <f>SUM(E9:E70)</f>
        <v>12960942.76</v>
      </c>
      <c r="F71" s="74">
        <f>SUM(F9:F70)</f>
        <v>2347529.768</v>
      </c>
      <c r="G71" s="74">
        <f>SUM(G9:G70)</f>
        <v>9214051.862</v>
      </c>
      <c r="H71" s="74">
        <f>SUM(H9:H70)</f>
        <v>110083.58</v>
      </c>
      <c r="I71" s="74">
        <f>SUM(I9:I70)</f>
        <v>1022679.5499999999</v>
      </c>
      <c r="J71" s="55"/>
    </row>
  </sheetData>
  <sheetProtection/>
  <mergeCells count="53">
    <mergeCell ref="A21:P21"/>
    <mergeCell ref="A22:P22"/>
    <mergeCell ref="A25:P25"/>
    <mergeCell ref="A41:P41"/>
    <mergeCell ref="B49:B50"/>
    <mergeCell ref="A49:A50"/>
    <mergeCell ref="B35:B36"/>
    <mergeCell ref="A38:A39"/>
    <mergeCell ref="A64:P64"/>
    <mergeCell ref="A26:A34"/>
    <mergeCell ref="A35:A36"/>
    <mergeCell ref="B26:B34"/>
    <mergeCell ref="A37:P37"/>
    <mergeCell ref="A65:P65"/>
    <mergeCell ref="D4:D5"/>
    <mergeCell ref="N4:N5"/>
    <mergeCell ref="B15:B19"/>
    <mergeCell ref="A15:A19"/>
    <mergeCell ref="A6:P6"/>
    <mergeCell ref="A7:P7"/>
    <mergeCell ref="A14:P14"/>
    <mergeCell ref="A9:A10"/>
    <mergeCell ref="B9:B10"/>
    <mergeCell ref="A1:P1"/>
    <mergeCell ref="A2:P2"/>
    <mergeCell ref="A3:P3"/>
    <mergeCell ref="A4:A5"/>
    <mergeCell ref="B4:B5"/>
    <mergeCell ref="B38:B39"/>
    <mergeCell ref="E4:E5"/>
    <mergeCell ref="B12:B13"/>
    <mergeCell ref="A12:A13"/>
    <mergeCell ref="K4:K5"/>
    <mergeCell ref="A71:D71"/>
    <mergeCell ref="B51:B54"/>
    <mergeCell ref="A51:A54"/>
    <mergeCell ref="A58:A59"/>
    <mergeCell ref="B58:B59"/>
    <mergeCell ref="L4:M4"/>
    <mergeCell ref="A55:P55"/>
    <mergeCell ref="A8:P8"/>
    <mergeCell ref="A56:A57"/>
    <mergeCell ref="B56:B57"/>
    <mergeCell ref="A69:P69"/>
    <mergeCell ref="O4:P4"/>
    <mergeCell ref="A60:P60"/>
    <mergeCell ref="F4:J4"/>
    <mergeCell ref="A47:A48"/>
    <mergeCell ref="B47:B48"/>
    <mergeCell ref="A42:P42"/>
    <mergeCell ref="A44:A46"/>
    <mergeCell ref="B44:B46"/>
    <mergeCell ref="C4:C5"/>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85" zoomScaleNormal="85" workbookViewId="0" topLeftCell="C76">
      <selection activeCell="K49" sqref="K49"/>
    </sheetView>
  </sheetViews>
  <sheetFormatPr defaultColWidth="9.140625" defaultRowHeight="15"/>
  <cols>
    <col min="1" max="1" width="8.421875" style="1" customWidth="1"/>
    <col min="2" max="2" width="35.57421875" style="1" customWidth="1"/>
    <col min="3" max="3" width="41.421875" style="1" customWidth="1"/>
    <col min="4" max="4" width="16.7109375" style="1" customWidth="1"/>
    <col min="5" max="5" width="16.140625" style="1" customWidth="1"/>
    <col min="6" max="6" width="14.7109375" style="1" customWidth="1"/>
    <col min="7" max="7" width="16.7109375" style="1" customWidth="1"/>
    <col min="8" max="8" width="16.421875" style="1" customWidth="1"/>
    <col min="9" max="9" width="16.00390625" style="1" customWidth="1"/>
    <col min="10" max="10" width="16.57421875" style="1" customWidth="1"/>
    <col min="11" max="11" width="44.57421875" style="1" customWidth="1"/>
    <col min="12" max="13" width="11.140625" style="1" customWidth="1"/>
    <col min="14" max="14" width="25.57421875" style="1" customWidth="1"/>
    <col min="15" max="15" width="20.28125" style="1" customWidth="1"/>
    <col min="16" max="16" width="26.28125" style="1" customWidth="1"/>
    <col min="17" max="16384" width="9.140625" style="1" customWidth="1"/>
  </cols>
  <sheetData>
    <row r="1" spans="1:16" ht="15">
      <c r="A1" s="263"/>
      <c r="B1" s="210"/>
      <c r="C1" s="210"/>
      <c r="D1" s="210"/>
      <c r="E1" s="210"/>
      <c r="F1" s="210"/>
      <c r="G1" s="210"/>
      <c r="H1" s="210"/>
      <c r="I1" s="210"/>
      <c r="J1" s="210"/>
      <c r="K1" s="210"/>
      <c r="L1" s="210"/>
      <c r="M1" s="210"/>
      <c r="N1" s="210"/>
      <c r="O1" s="210"/>
      <c r="P1" s="210"/>
    </row>
    <row r="2" spans="1:16" ht="22.5" customHeight="1">
      <c r="A2" s="264" t="s">
        <v>583</v>
      </c>
      <c r="B2" s="264"/>
      <c r="C2" s="264"/>
      <c r="D2" s="264"/>
      <c r="E2" s="264"/>
      <c r="F2" s="264"/>
      <c r="G2" s="264"/>
      <c r="H2" s="264"/>
      <c r="I2" s="264"/>
      <c r="J2" s="264"/>
      <c r="K2" s="264"/>
      <c r="L2" s="264"/>
      <c r="M2" s="264"/>
      <c r="N2" s="264"/>
      <c r="O2" s="265"/>
      <c r="P2" s="210"/>
    </row>
    <row r="3" spans="1:16" ht="15">
      <c r="A3" s="248"/>
      <c r="B3" s="249"/>
      <c r="C3" s="249"/>
      <c r="D3" s="249"/>
      <c r="E3" s="249"/>
      <c r="F3" s="249"/>
      <c r="G3" s="249"/>
      <c r="H3" s="249"/>
      <c r="I3" s="249"/>
      <c r="J3" s="249"/>
      <c r="K3" s="249"/>
      <c r="L3" s="249"/>
      <c r="M3" s="249"/>
      <c r="N3" s="249"/>
      <c r="O3" s="249"/>
      <c r="P3" s="249"/>
    </row>
    <row r="4" spans="1:16" ht="33" customHeight="1">
      <c r="A4" s="232" t="s">
        <v>0</v>
      </c>
      <c r="B4" s="232" t="s">
        <v>181</v>
      </c>
      <c r="C4" s="234" t="s">
        <v>138</v>
      </c>
      <c r="D4" s="247" t="s">
        <v>654</v>
      </c>
      <c r="E4" s="232" t="s">
        <v>1</v>
      </c>
      <c r="F4" s="228" t="s">
        <v>177</v>
      </c>
      <c r="G4" s="230"/>
      <c r="H4" s="230"/>
      <c r="I4" s="230"/>
      <c r="J4" s="231"/>
      <c r="K4" s="232" t="s">
        <v>179</v>
      </c>
      <c r="L4" s="232" t="s">
        <v>180</v>
      </c>
      <c r="M4" s="242"/>
      <c r="N4" s="234" t="s">
        <v>233</v>
      </c>
      <c r="O4" s="228" t="s">
        <v>589</v>
      </c>
      <c r="P4" s="229"/>
    </row>
    <row r="5" spans="1:16" s="3" customFormat="1" ht="49.5" customHeight="1">
      <c r="A5" s="233"/>
      <c r="B5" s="232"/>
      <c r="C5" s="246"/>
      <c r="D5" s="246"/>
      <c r="E5" s="232"/>
      <c r="F5" s="84" t="s">
        <v>2</v>
      </c>
      <c r="G5" s="84" t="s">
        <v>17</v>
      </c>
      <c r="H5" s="84" t="s">
        <v>21</v>
      </c>
      <c r="I5" s="84" t="s">
        <v>3</v>
      </c>
      <c r="J5" s="84" t="s">
        <v>178</v>
      </c>
      <c r="K5" s="232"/>
      <c r="L5" s="83" t="s">
        <v>18</v>
      </c>
      <c r="M5" s="83" t="s">
        <v>19</v>
      </c>
      <c r="N5" s="235"/>
      <c r="O5" s="87" t="s">
        <v>20</v>
      </c>
      <c r="P5" s="87" t="s">
        <v>796</v>
      </c>
    </row>
    <row r="6" spans="1:16" ht="18.75">
      <c r="A6" s="287" t="s">
        <v>234</v>
      </c>
      <c r="B6" s="288"/>
      <c r="C6" s="288"/>
      <c r="D6" s="288"/>
      <c r="E6" s="288"/>
      <c r="F6" s="288"/>
      <c r="G6" s="288"/>
      <c r="H6" s="288"/>
      <c r="I6" s="288"/>
      <c r="J6" s="288"/>
      <c r="K6" s="288"/>
      <c r="L6" s="288"/>
      <c r="M6" s="288"/>
      <c r="N6" s="288"/>
      <c r="O6" s="288"/>
      <c r="P6" s="289"/>
    </row>
    <row r="7" spans="1:16" ht="17.25" customHeight="1">
      <c r="A7" s="290" t="s">
        <v>235</v>
      </c>
      <c r="B7" s="291"/>
      <c r="C7" s="291"/>
      <c r="D7" s="291"/>
      <c r="E7" s="291"/>
      <c r="F7" s="291"/>
      <c r="G7" s="291"/>
      <c r="H7" s="291"/>
      <c r="I7" s="291"/>
      <c r="J7" s="291"/>
      <c r="K7" s="291"/>
      <c r="L7" s="291"/>
      <c r="M7" s="291"/>
      <c r="N7" s="291"/>
      <c r="O7" s="291"/>
      <c r="P7" s="292"/>
    </row>
    <row r="8" spans="1:16" ht="15.75">
      <c r="A8" s="194" t="s">
        <v>236</v>
      </c>
      <c r="B8" s="195"/>
      <c r="C8" s="195"/>
      <c r="D8" s="195"/>
      <c r="E8" s="195"/>
      <c r="F8" s="195"/>
      <c r="G8" s="195"/>
      <c r="H8" s="195"/>
      <c r="I8" s="195"/>
      <c r="J8" s="195"/>
      <c r="K8" s="195"/>
      <c r="L8" s="195"/>
      <c r="M8" s="195"/>
      <c r="N8" s="195"/>
      <c r="O8" s="195"/>
      <c r="P8" s="196"/>
    </row>
    <row r="9" spans="1:16" ht="46.5" customHeight="1">
      <c r="A9" s="10" t="s">
        <v>237</v>
      </c>
      <c r="B9" s="10" t="s">
        <v>238</v>
      </c>
      <c r="C9" s="4" t="s">
        <v>671</v>
      </c>
      <c r="D9" s="26" t="s">
        <v>672</v>
      </c>
      <c r="E9" s="48">
        <v>120000</v>
      </c>
      <c r="F9" s="32">
        <f>E9*20/100</f>
        <v>24000</v>
      </c>
      <c r="G9" s="32">
        <f>E9*80/100</f>
        <v>96000</v>
      </c>
      <c r="H9" s="32"/>
      <c r="I9" s="73"/>
      <c r="J9" s="40" t="s">
        <v>239</v>
      </c>
      <c r="K9" s="41" t="s">
        <v>674</v>
      </c>
      <c r="L9" s="40">
        <v>2023</v>
      </c>
      <c r="M9" s="40">
        <v>2027</v>
      </c>
      <c r="N9" s="40" t="s">
        <v>673</v>
      </c>
      <c r="O9" s="11"/>
      <c r="P9" s="4"/>
    </row>
    <row r="10" spans="1:16" ht="60.75" customHeight="1">
      <c r="A10" s="201" t="s">
        <v>240</v>
      </c>
      <c r="B10" s="201" t="s">
        <v>241</v>
      </c>
      <c r="C10" s="41" t="s">
        <v>675</v>
      </c>
      <c r="D10" s="18" t="s">
        <v>129</v>
      </c>
      <c r="E10" s="48">
        <v>400000</v>
      </c>
      <c r="F10" s="73">
        <f>E10*15/100</f>
        <v>60000</v>
      </c>
      <c r="G10" s="73">
        <f>E10*85/100</f>
        <v>340000</v>
      </c>
      <c r="H10" s="73"/>
      <c r="I10" s="30"/>
      <c r="J10" s="11" t="s">
        <v>447</v>
      </c>
      <c r="K10" s="10" t="s">
        <v>718</v>
      </c>
      <c r="L10" s="40"/>
      <c r="M10" s="40"/>
      <c r="N10" s="11" t="s">
        <v>676</v>
      </c>
      <c r="O10" s="11"/>
      <c r="P10" s="4"/>
    </row>
    <row r="11" spans="1:16" ht="66" customHeight="1">
      <c r="A11" s="254"/>
      <c r="B11" s="254"/>
      <c r="C11" s="16" t="s">
        <v>717</v>
      </c>
      <c r="D11" s="11" t="s">
        <v>137</v>
      </c>
      <c r="E11" s="51">
        <v>720422.55</v>
      </c>
      <c r="F11" s="73">
        <v>38566.9</v>
      </c>
      <c r="G11" s="73">
        <v>226048.07</v>
      </c>
      <c r="H11" s="73">
        <v>11956.57</v>
      </c>
      <c r="I11" s="73">
        <v>443851.01</v>
      </c>
      <c r="J11" s="11" t="s">
        <v>1158</v>
      </c>
      <c r="K11" s="10" t="s">
        <v>1147</v>
      </c>
      <c r="L11" s="11">
        <v>2022</v>
      </c>
      <c r="M11" s="11">
        <v>2024</v>
      </c>
      <c r="N11" s="11" t="s">
        <v>470</v>
      </c>
      <c r="O11" s="11"/>
      <c r="P11" s="116" t="s">
        <v>1159</v>
      </c>
    </row>
    <row r="12" spans="1:16" ht="65.25" customHeight="1">
      <c r="A12" s="254"/>
      <c r="B12" s="254"/>
      <c r="C12" s="16" t="s">
        <v>719</v>
      </c>
      <c r="D12" s="11" t="s">
        <v>129</v>
      </c>
      <c r="E12" s="51">
        <v>697774.35</v>
      </c>
      <c r="F12" s="73">
        <v>412183.01</v>
      </c>
      <c r="G12" s="73">
        <v>271232</v>
      </c>
      <c r="H12" s="73">
        <v>14359.34</v>
      </c>
      <c r="I12" s="73"/>
      <c r="J12" s="11" t="s">
        <v>1023</v>
      </c>
      <c r="K12" s="10" t="s">
        <v>1068</v>
      </c>
      <c r="L12" s="11">
        <v>2022</v>
      </c>
      <c r="M12" s="11">
        <v>2024</v>
      </c>
      <c r="N12" s="11" t="s">
        <v>470</v>
      </c>
      <c r="O12" s="115"/>
      <c r="P12" s="116"/>
    </row>
    <row r="13" spans="1:16" ht="64.5" customHeight="1">
      <c r="A13" s="254"/>
      <c r="B13" s="254"/>
      <c r="C13" s="13" t="s">
        <v>1035</v>
      </c>
      <c r="D13" s="18" t="s">
        <v>129</v>
      </c>
      <c r="E13" s="51">
        <v>377423.6</v>
      </c>
      <c r="F13" s="73">
        <v>193406.33</v>
      </c>
      <c r="G13" s="73">
        <v>174765</v>
      </c>
      <c r="H13" s="73">
        <v>9252.27</v>
      </c>
      <c r="I13" s="73"/>
      <c r="J13" s="18" t="s">
        <v>1023</v>
      </c>
      <c r="K13" s="7" t="s">
        <v>1067</v>
      </c>
      <c r="L13" s="18">
        <v>2021</v>
      </c>
      <c r="M13" s="18">
        <v>2021</v>
      </c>
      <c r="N13" s="18" t="s">
        <v>470</v>
      </c>
      <c r="O13" s="115"/>
      <c r="P13" s="116"/>
    </row>
    <row r="14" spans="1:16" ht="45.75" customHeight="1">
      <c r="A14" s="254"/>
      <c r="B14" s="254"/>
      <c r="C14" s="13" t="s">
        <v>1034</v>
      </c>
      <c r="D14" s="18" t="s">
        <v>1033</v>
      </c>
      <c r="E14" s="51">
        <v>315423.02</v>
      </c>
      <c r="F14" s="73">
        <v>154878.97</v>
      </c>
      <c r="G14" s="73">
        <v>152472</v>
      </c>
      <c r="H14" s="73">
        <v>8072.05</v>
      </c>
      <c r="I14" s="73"/>
      <c r="J14" s="18" t="s">
        <v>1023</v>
      </c>
      <c r="K14" s="7" t="s">
        <v>1036</v>
      </c>
      <c r="L14" s="18">
        <v>2022</v>
      </c>
      <c r="M14" s="18">
        <v>2023</v>
      </c>
      <c r="N14" s="18" t="s">
        <v>470</v>
      </c>
      <c r="O14" s="115"/>
      <c r="P14" s="116"/>
    </row>
    <row r="15" spans="1:16" ht="78" customHeight="1">
      <c r="A15" s="223"/>
      <c r="B15" s="223"/>
      <c r="C15" s="16" t="s">
        <v>720</v>
      </c>
      <c r="D15" s="12" t="s">
        <v>135</v>
      </c>
      <c r="E15" s="51">
        <v>623208.29</v>
      </c>
      <c r="F15" s="61">
        <v>323120.05</v>
      </c>
      <c r="G15" s="61">
        <v>285000</v>
      </c>
      <c r="H15" s="61">
        <v>15088.24</v>
      </c>
      <c r="I15" s="61"/>
      <c r="J15" s="11" t="s">
        <v>1023</v>
      </c>
      <c r="K15" s="10" t="s">
        <v>1069</v>
      </c>
      <c r="L15" s="11">
        <v>2022</v>
      </c>
      <c r="M15" s="64">
        <v>2024</v>
      </c>
      <c r="N15" s="12" t="s">
        <v>470</v>
      </c>
      <c r="O15" s="115"/>
      <c r="P15" s="116"/>
    </row>
    <row r="16" spans="1:16" ht="34.5" customHeight="1">
      <c r="A16" s="223"/>
      <c r="B16" s="223"/>
      <c r="C16" s="16" t="s">
        <v>1055</v>
      </c>
      <c r="D16" s="11" t="s">
        <v>1056</v>
      </c>
      <c r="E16" s="51">
        <v>900000</v>
      </c>
      <c r="F16" s="73">
        <v>156198.35</v>
      </c>
      <c r="G16" s="73">
        <v>743801.65</v>
      </c>
      <c r="H16" s="73"/>
      <c r="I16" s="73"/>
      <c r="J16" s="11" t="s">
        <v>1063</v>
      </c>
      <c r="K16" s="10" t="s">
        <v>1064</v>
      </c>
      <c r="L16" s="11">
        <v>2023</v>
      </c>
      <c r="M16" s="11">
        <v>2024</v>
      </c>
      <c r="N16" s="11" t="s">
        <v>470</v>
      </c>
      <c r="O16" s="115"/>
      <c r="P16" s="116"/>
    </row>
    <row r="17" spans="1:16" ht="30.75" customHeight="1">
      <c r="A17" s="188"/>
      <c r="B17" s="188"/>
      <c r="C17" s="16" t="s">
        <v>1014</v>
      </c>
      <c r="D17" s="11" t="s">
        <v>191</v>
      </c>
      <c r="E17" s="48"/>
      <c r="F17" s="61"/>
      <c r="G17" s="61"/>
      <c r="H17" s="61"/>
      <c r="I17" s="61"/>
      <c r="J17" s="11"/>
      <c r="K17" s="10" t="s">
        <v>1015</v>
      </c>
      <c r="L17" s="40">
        <v>2022</v>
      </c>
      <c r="M17" s="40">
        <v>2027</v>
      </c>
      <c r="N17" s="12" t="s">
        <v>470</v>
      </c>
      <c r="O17" s="11"/>
      <c r="P17" s="4"/>
    </row>
    <row r="18" spans="1:16" ht="33" customHeight="1">
      <c r="A18" s="10" t="s">
        <v>242</v>
      </c>
      <c r="B18" s="10" t="s">
        <v>243</v>
      </c>
      <c r="C18" s="13" t="s">
        <v>244</v>
      </c>
      <c r="D18" s="11" t="s">
        <v>677</v>
      </c>
      <c r="E18" s="49">
        <v>25000</v>
      </c>
      <c r="F18" s="73">
        <f>E18*15/100</f>
        <v>3750</v>
      </c>
      <c r="G18" s="73">
        <f>E18*85/100</f>
        <v>21250</v>
      </c>
      <c r="H18" s="73"/>
      <c r="I18" s="73"/>
      <c r="J18" s="18"/>
      <c r="K18" s="13" t="s">
        <v>380</v>
      </c>
      <c r="L18" s="26">
        <v>2022</v>
      </c>
      <c r="M18" s="26">
        <v>2024</v>
      </c>
      <c r="N18" s="11" t="s">
        <v>611</v>
      </c>
      <c r="O18" s="11"/>
      <c r="P18" s="4"/>
    </row>
    <row r="19" spans="1:16" ht="32.25" customHeight="1">
      <c r="A19" s="10" t="s">
        <v>245</v>
      </c>
      <c r="B19" s="10" t="s">
        <v>246</v>
      </c>
      <c r="C19" s="4" t="s">
        <v>247</v>
      </c>
      <c r="D19" s="11" t="s">
        <v>191</v>
      </c>
      <c r="E19" s="49">
        <v>150000</v>
      </c>
      <c r="F19" s="73">
        <v>15000</v>
      </c>
      <c r="G19" s="73">
        <v>135000</v>
      </c>
      <c r="H19" s="73"/>
      <c r="I19" s="73"/>
      <c r="J19" s="11" t="s">
        <v>736</v>
      </c>
      <c r="K19" s="4" t="s">
        <v>931</v>
      </c>
      <c r="L19" s="40">
        <v>2022</v>
      </c>
      <c r="M19" s="40">
        <v>2024</v>
      </c>
      <c r="N19" s="40" t="s">
        <v>678</v>
      </c>
      <c r="O19" s="11"/>
      <c r="P19" s="4"/>
    </row>
    <row r="20" spans="1:16" ht="15.75">
      <c r="A20" s="296" t="s">
        <v>248</v>
      </c>
      <c r="B20" s="297"/>
      <c r="C20" s="297"/>
      <c r="D20" s="297"/>
      <c r="E20" s="297"/>
      <c r="F20" s="297"/>
      <c r="G20" s="297"/>
      <c r="H20" s="297"/>
      <c r="I20" s="297"/>
      <c r="J20" s="297"/>
      <c r="K20" s="297"/>
      <c r="L20" s="297"/>
      <c r="M20" s="297"/>
      <c r="N20" s="297"/>
      <c r="O20" s="297"/>
      <c r="P20" s="298"/>
    </row>
    <row r="21" spans="1:16" ht="48.75" customHeight="1">
      <c r="A21" s="189" t="s">
        <v>249</v>
      </c>
      <c r="B21" s="186" t="s">
        <v>390</v>
      </c>
      <c r="C21" s="4" t="s">
        <v>679</v>
      </c>
      <c r="D21" s="11" t="s">
        <v>655</v>
      </c>
      <c r="E21" s="49">
        <v>341489</v>
      </c>
      <c r="F21" s="73">
        <f>E21*15/100</f>
        <v>51223.35</v>
      </c>
      <c r="G21" s="73">
        <f>E21*85/100</f>
        <v>290265.65</v>
      </c>
      <c r="H21" s="73"/>
      <c r="I21" s="73"/>
      <c r="J21" s="26" t="s">
        <v>680</v>
      </c>
      <c r="K21" s="34" t="s">
        <v>381</v>
      </c>
      <c r="L21" s="26">
        <v>2023</v>
      </c>
      <c r="M21" s="26">
        <v>2026</v>
      </c>
      <c r="N21" s="40" t="s">
        <v>611</v>
      </c>
      <c r="O21" s="11"/>
      <c r="P21" s="4"/>
    </row>
    <row r="22" spans="1:16" ht="77.25" customHeight="1">
      <c r="A22" s="189"/>
      <c r="B22" s="186"/>
      <c r="C22" s="38" t="s">
        <v>681</v>
      </c>
      <c r="D22" s="40" t="s">
        <v>129</v>
      </c>
      <c r="E22" s="49">
        <v>1000000</v>
      </c>
      <c r="F22" s="73">
        <f>E22*50/100</f>
        <v>500000</v>
      </c>
      <c r="G22" s="73">
        <f>E22*50/100</f>
        <v>500000</v>
      </c>
      <c r="H22" s="26"/>
      <c r="I22" s="26"/>
      <c r="J22" s="26" t="s">
        <v>680</v>
      </c>
      <c r="K22" s="34" t="s">
        <v>682</v>
      </c>
      <c r="L22" s="26">
        <v>2023</v>
      </c>
      <c r="M22" s="26">
        <v>2027</v>
      </c>
      <c r="N22" s="11" t="s">
        <v>676</v>
      </c>
      <c r="O22" s="11"/>
      <c r="P22" s="4"/>
    </row>
    <row r="23" spans="1:16" ht="48" customHeight="1">
      <c r="A23" s="189"/>
      <c r="B23" s="186"/>
      <c r="C23" s="41" t="s">
        <v>250</v>
      </c>
      <c r="D23" s="40" t="s">
        <v>129</v>
      </c>
      <c r="E23" s="49">
        <v>2000000</v>
      </c>
      <c r="F23" s="73">
        <f>E23*15/100</f>
        <v>300000</v>
      </c>
      <c r="G23" s="73">
        <f>E23*85/100</f>
        <v>1700000</v>
      </c>
      <c r="H23" s="26"/>
      <c r="I23" s="26"/>
      <c r="J23" s="26" t="s">
        <v>680</v>
      </c>
      <c r="K23" s="34" t="s">
        <v>721</v>
      </c>
      <c r="L23" s="26">
        <v>2023</v>
      </c>
      <c r="M23" s="26">
        <v>2027</v>
      </c>
      <c r="N23" s="40" t="s">
        <v>676</v>
      </c>
      <c r="O23" s="11"/>
      <c r="P23" s="4"/>
    </row>
    <row r="24" spans="1:16" ht="137.25" customHeight="1">
      <c r="A24" s="189"/>
      <c r="B24" s="186"/>
      <c r="C24" s="116" t="s">
        <v>251</v>
      </c>
      <c r="D24" s="115" t="s">
        <v>129</v>
      </c>
      <c r="E24" s="51">
        <v>2000000</v>
      </c>
      <c r="F24" s="73">
        <v>400000</v>
      </c>
      <c r="G24" s="73">
        <v>1600000</v>
      </c>
      <c r="H24" s="18"/>
      <c r="I24" s="18"/>
      <c r="J24" s="18" t="s">
        <v>969</v>
      </c>
      <c r="K24" s="13" t="s">
        <v>1138</v>
      </c>
      <c r="L24" s="18">
        <v>2023</v>
      </c>
      <c r="M24" s="18">
        <v>2027</v>
      </c>
      <c r="N24" s="11" t="s">
        <v>676</v>
      </c>
      <c r="O24" s="115"/>
      <c r="P24" s="116"/>
    </row>
    <row r="25" spans="1:16" ht="33.75" customHeight="1">
      <c r="A25" s="189"/>
      <c r="B25" s="186"/>
      <c r="C25" s="4" t="s">
        <v>915</v>
      </c>
      <c r="D25" s="11" t="s">
        <v>916</v>
      </c>
      <c r="E25" s="49">
        <v>500000</v>
      </c>
      <c r="F25" s="73">
        <v>500000</v>
      </c>
      <c r="G25" s="73"/>
      <c r="H25" s="18"/>
      <c r="I25" s="18"/>
      <c r="J25" s="18"/>
      <c r="K25" s="13" t="s">
        <v>992</v>
      </c>
      <c r="L25" s="18">
        <v>2023</v>
      </c>
      <c r="M25" s="18">
        <v>2027</v>
      </c>
      <c r="N25" s="11" t="s">
        <v>611</v>
      </c>
      <c r="O25" s="11"/>
      <c r="P25" s="4"/>
    </row>
    <row r="26" spans="1:16" ht="32.25" customHeight="1">
      <c r="A26" s="176"/>
      <c r="B26" s="299"/>
      <c r="C26" s="4" t="s">
        <v>252</v>
      </c>
      <c r="D26" s="11" t="s">
        <v>656</v>
      </c>
      <c r="E26" s="49">
        <v>457517.51</v>
      </c>
      <c r="F26" s="32">
        <v>48231.8</v>
      </c>
      <c r="G26" s="73">
        <v>409285.71</v>
      </c>
      <c r="H26" s="73"/>
      <c r="I26" s="73"/>
      <c r="J26" s="73"/>
      <c r="K26" s="34" t="s">
        <v>253</v>
      </c>
      <c r="L26" s="26">
        <v>2021</v>
      </c>
      <c r="M26" s="26">
        <v>2023</v>
      </c>
      <c r="N26" s="40" t="s">
        <v>611</v>
      </c>
      <c r="O26" s="11"/>
      <c r="P26" s="4"/>
    </row>
    <row r="27" spans="1:16" ht="30.75" customHeight="1">
      <c r="A27" s="176"/>
      <c r="B27" s="299"/>
      <c r="C27" s="38" t="s">
        <v>683</v>
      </c>
      <c r="D27" s="40" t="s">
        <v>137</v>
      </c>
      <c r="E27" s="48">
        <v>1200000</v>
      </c>
      <c r="F27" s="73">
        <f>E27*15/100</f>
        <v>180000</v>
      </c>
      <c r="G27" s="73">
        <f>E27*85/100</f>
        <v>1020000</v>
      </c>
      <c r="H27" s="40"/>
      <c r="I27" s="40"/>
      <c r="J27" s="40" t="s">
        <v>680</v>
      </c>
      <c r="K27" s="41" t="s">
        <v>382</v>
      </c>
      <c r="L27" s="40">
        <v>2024</v>
      </c>
      <c r="M27" s="40">
        <v>2027</v>
      </c>
      <c r="N27" s="40" t="s">
        <v>611</v>
      </c>
      <c r="O27" s="11"/>
      <c r="P27" s="4"/>
    </row>
    <row r="28" spans="1:16" ht="18" customHeight="1">
      <c r="A28" s="176"/>
      <c r="B28" s="299"/>
      <c r="C28" s="4" t="s">
        <v>684</v>
      </c>
      <c r="D28" s="11" t="s">
        <v>135</v>
      </c>
      <c r="E28" s="49">
        <v>500000</v>
      </c>
      <c r="F28" s="73">
        <v>75000</v>
      </c>
      <c r="G28" s="73"/>
      <c r="H28" s="73"/>
      <c r="I28" s="73">
        <v>425000</v>
      </c>
      <c r="J28" s="40"/>
      <c r="K28" s="4" t="s">
        <v>254</v>
      </c>
      <c r="L28" s="40">
        <v>2021</v>
      </c>
      <c r="M28" s="40">
        <v>2026</v>
      </c>
      <c r="N28" s="40" t="s">
        <v>611</v>
      </c>
      <c r="O28" s="11"/>
      <c r="P28" s="4"/>
    </row>
    <row r="29" spans="1:16" ht="33.75" customHeight="1">
      <c r="A29" s="176"/>
      <c r="B29" s="299"/>
      <c r="C29" s="4" t="s">
        <v>255</v>
      </c>
      <c r="D29" s="11" t="s">
        <v>685</v>
      </c>
      <c r="E29" s="49">
        <v>50000</v>
      </c>
      <c r="F29" s="73">
        <v>50000</v>
      </c>
      <c r="G29" s="73"/>
      <c r="H29" s="73"/>
      <c r="I29" s="73"/>
      <c r="J29" s="73"/>
      <c r="K29" s="4" t="s">
        <v>256</v>
      </c>
      <c r="L29" s="40">
        <v>2021</v>
      </c>
      <c r="M29" s="40">
        <v>2026</v>
      </c>
      <c r="N29" s="40" t="s">
        <v>611</v>
      </c>
      <c r="O29" s="11"/>
      <c r="P29" s="4"/>
    </row>
    <row r="30" spans="1:16" ht="60.75" customHeight="1">
      <c r="A30" s="176"/>
      <c r="B30" s="299"/>
      <c r="C30" s="16" t="s">
        <v>258</v>
      </c>
      <c r="D30" s="11" t="s">
        <v>191</v>
      </c>
      <c r="E30" s="49">
        <v>300000</v>
      </c>
      <c r="F30" s="61">
        <v>30000</v>
      </c>
      <c r="G30" s="73">
        <v>270000</v>
      </c>
      <c r="H30" s="73"/>
      <c r="I30" s="73"/>
      <c r="J30" s="73" t="s">
        <v>969</v>
      </c>
      <c r="K30" s="4" t="s">
        <v>686</v>
      </c>
      <c r="L30" s="11">
        <v>2022</v>
      </c>
      <c r="M30" s="11">
        <v>2027</v>
      </c>
      <c r="N30" s="11" t="s">
        <v>678</v>
      </c>
      <c r="O30" s="11"/>
      <c r="P30" s="4"/>
    </row>
    <row r="31" spans="1:16" ht="61.5" customHeight="1">
      <c r="A31" s="10" t="s">
        <v>259</v>
      </c>
      <c r="B31" s="10" t="s">
        <v>260</v>
      </c>
      <c r="C31" s="41" t="s">
        <v>257</v>
      </c>
      <c r="D31" s="40" t="s">
        <v>191</v>
      </c>
      <c r="E31" s="49">
        <v>90000</v>
      </c>
      <c r="F31" s="61">
        <v>90000</v>
      </c>
      <c r="G31" s="40"/>
      <c r="H31" s="40"/>
      <c r="I31" s="40"/>
      <c r="J31" s="40"/>
      <c r="K31" s="41" t="s">
        <v>383</v>
      </c>
      <c r="L31" s="40">
        <v>2022</v>
      </c>
      <c r="M31" s="40">
        <v>2027</v>
      </c>
      <c r="N31" s="40" t="s">
        <v>687</v>
      </c>
      <c r="O31" s="11"/>
      <c r="P31" s="4"/>
    </row>
    <row r="32" spans="1:16" ht="91.5" customHeight="1">
      <c r="A32" s="10" t="s">
        <v>261</v>
      </c>
      <c r="B32" s="10" t="s">
        <v>1009</v>
      </c>
      <c r="C32" s="36" t="s">
        <v>262</v>
      </c>
      <c r="D32" s="40" t="s">
        <v>129</v>
      </c>
      <c r="E32" s="49">
        <v>500000</v>
      </c>
      <c r="F32" s="61">
        <v>87000</v>
      </c>
      <c r="G32" s="61">
        <v>413000</v>
      </c>
      <c r="H32" s="32"/>
      <c r="I32" s="32"/>
      <c r="J32" s="40" t="s">
        <v>737</v>
      </c>
      <c r="K32" s="70" t="s">
        <v>722</v>
      </c>
      <c r="L32" s="40">
        <v>2023</v>
      </c>
      <c r="M32" s="40">
        <v>2025</v>
      </c>
      <c r="N32" s="40" t="s">
        <v>688</v>
      </c>
      <c r="O32" s="11"/>
      <c r="P32" s="4"/>
    </row>
    <row r="33" spans="1:16" ht="78" customHeight="1">
      <c r="A33" s="10" t="s">
        <v>263</v>
      </c>
      <c r="B33" s="10" t="s">
        <v>264</v>
      </c>
      <c r="C33" s="36" t="s">
        <v>265</v>
      </c>
      <c r="D33" s="40" t="s">
        <v>691</v>
      </c>
      <c r="E33" s="49">
        <v>100000</v>
      </c>
      <c r="F33" s="61">
        <f>E33*50/100</f>
        <v>50000</v>
      </c>
      <c r="G33" s="61"/>
      <c r="H33" s="61"/>
      <c r="I33" s="61">
        <f>E33*50/100</f>
        <v>50000</v>
      </c>
      <c r="J33" s="40" t="s">
        <v>689</v>
      </c>
      <c r="K33" s="72" t="s">
        <v>690</v>
      </c>
      <c r="L33" s="40">
        <v>2022</v>
      </c>
      <c r="M33" s="40">
        <v>2025</v>
      </c>
      <c r="N33" s="40" t="s">
        <v>708</v>
      </c>
      <c r="O33" s="11"/>
      <c r="P33" s="4"/>
    </row>
    <row r="34" spans="1:16" ht="61.5" customHeight="1">
      <c r="A34" s="10" t="s">
        <v>692</v>
      </c>
      <c r="B34" s="72" t="s">
        <v>1010</v>
      </c>
      <c r="C34" s="36" t="s">
        <v>991</v>
      </c>
      <c r="D34" s="40" t="s">
        <v>191</v>
      </c>
      <c r="E34" s="49">
        <v>100000</v>
      </c>
      <c r="F34" s="61">
        <f>E34*50/100</f>
        <v>50000</v>
      </c>
      <c r="G34" s="61"/>
      <c r="H34" s="61"/>
      <c r="I34" s="61">
        <f>E34*50/100</f>
        <v>50000</v>
      </c>
      <c r="J34" s="40" t="s">
        <v>735</v>
      </c>
      <c r="K34" s="72" t="s">
        <v>1011</v>
      </c>
      <c r="L34" s="40">
        <v>2022</v>
      </c>
      <c r="M34" s="40">
        <v>2027</v>
      </c>
      <c r="N34" s="40" t="s">
        <v>693</v>
      </c>
      <c r="O34" s="11"/>
      <c r="P34" s="4"/>
    </row>
    <row r="35" spans="1:16" ht="16.5" customHeight="1">
      <c r="A35" s="293" t="s">
        <v>270</v>
      </c>
      <c r="B35" s="294"/>
      <c r="C35" s="294"/>
      <c r="D35" s="294"/>
      <c r="E35" s="294"/>
      <c r="F35" s="294"/>
      <c r="G35" s="294"/>
      <c r="H35" s="294"/>
      <c r="I35" s="294"/>
      <c r="J35" s="294"/>
      <c r="K35" s="294"/>
      <c r="L35" s="294"/>
      <c r="M35" s="294"/>
      <c r="N35" s="294"/>
      <c r="O35" s="294"/>
      <c r="P35" s="295"/>
    </row>
    <row r="36" spans="1:16" ht="15.75">
      <c r="A36" s="194" t="s">
        <v>271</v>
      </c>
      <c r="B36" s="195"/>
      <c r="C36" s="195"/>
      <c r="D36" s="195"/>
      <c r="E36" s="195"/>
      <c r="F36" s="195"/>
      <c r="G36" s="195"/>
      <c r="H36" s="195"/>
      <c r="I36" s="195"/>
      <c r="J36" s="195"/>
      <c r="K36" s="195"/>
      <c r="L36" s="195"/>
      <c r="M36" s="195"/>
      <c r="N36" s="195"/>
      <c r="O36" s="195"/>
      <c r="P36" s="196"/>
    </row>
    <row r="37" spans="1:16" ht="31.5" customHeight="1">
      <c r="A37" s="201" t="s">
        <v>272</v>
      </c>
      <c r="B37" s="201" t="s">
        <v>273</v>
      </c>
      <c r="C37" s="42" t="s">
        <v>697</v>
      </c>
      <c r="D37" s="26" t="s">
        <v>625</v>
      </c>
      <c r="E37" s="49">
        <v>800000</v>
      </c>
      <c r="F37" s="61">
        <f>E37*15/100</f>
        <v>120000</v>
      </c>
      <c r="G37" s="61">
        <f>E37*85/100</f>
        <v>680000</v>
      </c>
      <c r="H37" s="40"/>
      <c r="I37" s="40"/>
      <c r="J37" s="40"/>
      <c r="K37" s="41" t="s">
        <v>699</v>
      </c>
      <c r="L37" s="40">
        <v>2023</v>
      </c>
      <c r="M37" s="40">
        <v>2027</v>
      </c>
      <c r="N37" s="40" t="s">
        <v>698</v>
      </c>
      <c r="O37" s="11"/>
      <c r="P37" s="4"/>
    </row>
    <row r="38" spans="1:16" ht="53.25" customHeight="1">
      <c r="A38" s="254"/>
      <c r="B38" s="254"/>
      <c r="C38" s="15" t="s">
        <v>937</v>
      </c>
      <c r="D38" s="18" t="s">
        <v>625</v>
      </c>
      <c r="E38" s="49">
        <v>176361.65</v>
      </c>
      <c r="F38" s="61">
        <v>26454.25</v>
      </c>
      <c r="G38" s="61"/>
      <c r="H38" s="61"/>
      <c r="I38" s="61">
        <v>149907.4</v>
      </c>
      <c r="J38" s="11" t="s">
        <v>938</v>
      </c>
      <c r="K38" s="4" t="s">
        <v>939</v>
      </c>
      <c r="L38" s="11">
        <v>2021</v>
      </c>
      <c r="M38" s="11">
        <v>2027</v>
      </c>
      <c r="N38" s="11" t="s">
        <v>940</v>
      </c>
      <c r="O38" s="11"/>
      <c r="P38" s="4"/>
    </row>
    <row r="39" spans="1:16" ht="48" customHeight="1">
      <c r="A39" s="254"/>
      <c r="B39" s="254"/>
      <c r="C39" s="72" t="s">
        <v>379</v>
      </c>
      <c r="D39" s="40" t="s">
        <v>191</v>
      </c>
      <c r="E39" s="48">
        <v>100000</v>
      </c>
      <c r="F39" s="59">
        <f>E39*15/100</f>
        <v>15000</v>
      </c>
      <c r="G39" s="59">
        <f>E39*85/100</f>
        <v>85000</v>
      </c>
      <c r="H39" s="32"/>
      <c r="I39" s="32"/>
      <c r="J39" s="40" t="s">
        <v>738</v>
      </c>
      <c r="K39" s="41" t="s">
        <v>700</v>
      </c>
      <c r="L39" s="40">
        <v>2022</v>
      </c>
      <c r="M39" s="40">
        <v>2024</v>
      </c>
      <c r="N39" s="40" t="s">
        <v>713</v>
      </c>
      <c r="O39" s="11"/>
      <c r="P39" s="4"/>
    </row>
    <row r="40" spans="1:16" ht="48" customHeight="1">
      <c r="A40" s="254"/>
      <c r="B40" s="254"/>
      <c r="C40" s="72" t="s">
        <v>1012</v>
      </c>
      <c r="D40" s="40" t="s">
        <v>191</v>
      </c>
      <c r="E40" s="48"/>
      <c r="F40" s="61"/>
      <c r="G40" s="61"/>
      <c r="H40" s="12"/>
      <c r="I40" s="12"/>
      <c r="J40" s="12" t="s">
        <v>446</v>
      </c>
      <c r="K40" s="15" t="s">
        <v>1013</v>
      </c>
      <c r="L40" s="12">
        <v>2022</v>
      </c>
      <c r="M40" s="12">
        <v>2027</v>
      </c>
      <c r="N40" s="12" t="s">
        <v>702</v>
      </c>
      <c r="O40" s="11"/>
      <c r="P40" s="4"/>
    </row>
    <row r="41" spans="1:16" ht="77.25" customHeight="1">
      <c r="A41" s="254"/>
      <c r="B41" s="254"/>
      <c r="C41" s="10" t="s">
        <v>1077</v>
      </c>
      <c r="D41" s="11" t="s">
        <v>1071</v>
      </c>
      <c r="E41" s="51">
        <v>467084.86</v>
      </c>
      <c r="F41" s="61">
        <v>467084.86</v>
      </c>
      <c r="G41" s="61"/>
      <c r="H41" s="12"/>
      <c r="I41" s="12"/>
      <c r="J41" s="12" t="s">
        <v>1112</v>
      </c>
      <c r="K41" s="15" t="s">
        <v>1078</v>
      </c>
      <c r="L41" s="12">
        <v>2023</v>
      </c>
      <c r="M41" s="12">
        <v>2024</v>
      </c>
      <c r="N41" s="12" t="s">
        <v>1070</v>
      </c>
      <c r="O41" s="11"/>
      <c r="P41" s="4"/>
    </row>
    <row r="42" spans="1:16" ht="62.25" customHeight="1">
      <c r="A42" s="254"/>
      <c r="B42" s="254"/>
      <c r="C42" s="15" t="s">
        <v>1003</v>
      </c>
      <c r="D42" s="40" t="s">
        <v>191</v>
      </c>
      <c r="E42" s="48"/>
      <c r="F42" s="61"/>
      <c r="G42" s="61"/>
      <c r="H42" s="12"/>
      <c r="I42" s="12"/>
      <c r="J42" s="12" t="s">
        <v>446</v>
      </c>
      <c r="K42" s="15" t="s">
        <v>1004</v>
      </c>
      <c r="L42" s="12">
        <v>2022</v>
      </c>
      <c r="M42" s="12">
        <v>2027</v>
      </c>
      <c r="N42" s="12" t="s">
        <v>702</v>
      </c>
      <c r="O42" s="11"/>
      <c r="P42" s="4"/>
    </row>
    <row r="43" spans="1:16" ht="63" customHeight="1">
      <c r="A43" s="254"/>
      <c r="B43" s="254"/>
      <c r="C43" s="10" t="s">
        <v>386</v>
      </c>
      <c r="D43" s="40" t="s">
        <v>739</v>
      </c>
      <c r="E43" s="48">
        <v>588235</v>
      </c>
      <c r="F43" s="73">
        <v>88235</v>
      </c>
      <c r="G43" s="73">
        <v>500000</v>
      </c>
      <c r="H43" s="18"/>
      <c r="I43" s="18"/>
      <c r="J43" s="18" t="s">
        <v>447</v>
      </c>
      <c r="K43" s="10" t="s">
        <v>387</v>
      </c>
      <c r="L43" s="18">
        <v>2022</v>
      </c>
      <c r="M43" s="18">
        <v>2027</v>
      </c>
      <c r="N43" s="11" t="s">
        <v>701</v>
      </c>
      <c r="O43" s="11"/>
      <c r="P43" s="4"/>
    </row>
    <row r="44" spans="1:16" ht="60.75" customHeight="1">
      <c r="A44" s="254"/>
      <c r="B44" s="254"/>
      <c r="C44" s="10" t="s">
        <v>724</v>
      </c>
      <c r="D44" s="40" t="s">
        <v>739</v>
      </c>
      <c r="E44" s="49">
        <v>1171048</v>
      </c>
      <c r="F44" s="73">
        <v>175657</v>
      </c>
      <c r="G44" s="73"/>
      <c r="H44" s="11"/>
      <c r="I44" s="73">
        <v>995391</v>
      </c>
      <c r="J44" s="11" t="s">
        <v>446</v>
      </c>
      <c r="K44" s="4" t="s">
        <v>275</v>
      </c>
      <c r="L44" s="11">
        <v>2021</v>
      </c>
      <c r="M44" s="11">
        <v>2021</v>
      </c>
      <c r="N44" s="11" t="s">
        <v>701</v>
      </c>
      <c r="O44" s="11"/>
      <c r="P44" s="4"/>
    </row>
    <row r="45" spans="1:16" ht="46.5" customHeight="1">
      <c r="A45" s="254"/>
      <c r="B45" s="254"/>
      <c r="C45" s="15" t="s">
        <v>276</v>
      </c>
      <c r="D45" s="12" t="s">
        <v>191</v>
      </c>
      <c r="E45" s="49">
        <v>1861927.15</v>
      </c>
      <c r="F45" s="61">
        <v>281927.15</v>
      </c>
      <c r="G45" s="61">
        <v>1580000</v>
      </c>
      <c r="H45" s="12"/>
      <c r="I45" s="12"/>
      <c r="J45" s="12" t="s">
        <v>446</v>
      </c>
      <c r="K45" s="16" t="s">
        <v>723</v>
      </c>
      <c r="L45" s="12">
        <v>2023</v>
      </c>
      <c r="M45" s="12">
        <v>2026</v>
      </c>
      <c r="N45" s="12" t="s">
        <v>702</v>
      </c>
      <c r="O45" s="11"/>
      <c r="P45" s="4"/>
    </row>
    <row r="46" spans="1:16" ht="63" customHeight="1">
      <c r="A46" s="254"/>
      <c r="B46" s="254"/>
      <c r="C46" s="10" t="s">
        <v>976</v>
      </c>
      <c r="D46" s="11" t="s">
        <v>191</v>
      </c>
      <c r="E46" s="49">
        <v>200000</v>
      </c>
      <c r="F46" s="73">
        <v>40000</v>
      </c>
      <c r="G46" s="73">
        <v>160000</v>
      </c>
      <c r="H46" s="11"/>
      <c r="I46" s="11"/>
      <c r="J46" s="11"/>
      <c r="K46" s="4" t="s">
        <v>980</v>
      </c>
      <c r="L46" s="11">
        <v>2023</v>
      </c>
      <c r="M46" s="11">
        <v>2027</v>
      </c>
      <c r="N46" s="11" t="s">
        <v>702</v>
      </c>
      <c r="O46" s="11"/>
      <c r="P46" s="4"/>
    </row>
    <row r="47" spans="1:16" ht="19.5" customHeight="1">
      <c r="A47" s="259"/>
      <c r="B47" s="259"/>
      <c r="C47" s="10" t="s">
        <v>277</v>
      </c>
      <c r="D47" s="11" t="s">
        <v>191</v>
      </c>
      <c r="E47" s="49">
        <v>50000</v>
      </c>
      <c r="F47" s="73">
        <v>50000</v>
      </c>
      <c r="G47" s="73"/>
      <c r="H47" s="11"/>
      <c r="I47" s="11"/>
      <c r="J47" s="11"/>
      <c r="K47" s="4" t="s">
        <v>703</v>
      </c>
      <c r="L47" s="11">
        <v>2022</v>
      </c>
      <c r="M47" s="11">
        <v>2027</v>
      </c>
      <c r="N47" s="11" t="s">
        <v>704</v>
      </c>
      <c r="O47" s="11"/>
      <c r="P47" s="4"/>
    </row>
    <row r="48" spans="1:16" ht="138" customHeight="1">
      <c r="A48" s="201" t="s">
        <v>278</v>
      </c>
      <c r="B48" s="201" t="s">
        <v>279</v>
      </c>
      <c r="C48" s="7" t="s">
        <v>986</v>
      </c>
      <c r="D48" s="18" t="s">
        <v>137</v>
      </c>
      <c r="E48" s="49">
        <v>150773</v>
      </c>
      <c r="F48" s="73">
        <f>E48*15/100</f>
        <v>22615.95</v>
      </c>
      <c r="G48" s="73"/>
      <c r="H48" s="73">
        <f>E48*85/100</f>
        <v>128157.05</v>
      </c>
      <c r="I48" s="12"/>
      <c r="J48" s="12" t="s">
        <v>938</v>
      </c>
      <c r="K48" s="4" t="s">
        <v>280</v>
      </c>
      <c r="L48" s="12">
        <v>2021</v>
      </c>
      <c r="M48" s="12">
        <v>2022</v>
      </c>
      <c r="N48" s="11" t="s">
        <v>470</v>
      </c>
      <c r="O48" s="11"/>
      <c r="P48" s="4"/>
    </row>
    <row r="49" spans="1:16" ht="76.5" customHeight="1">
      <c r="A49" s="254"/>
      <c r="B49" s="254"/>
      <c r="C49" s="152" t="s">
        <v>274</v>
      </c>
      <c r="D49" s="153" t="s">
        <v>129</v>
      </c>
      <c r="E49" s="144">
        <v>2000000</v>
      </c>
      <c r="F49" s="151">
        <f>E49*15/100</f>
        <v>300000</v>
      </c>
      <c r="G49" s="151"/>
      <c r="H49" s="151">
        <v>1700000</v>
      </c>
      <c r="I49" s="151"/>
      <c r="J49" s="145" t="s">
        <v>744</v>
      </c>
      <c r="K49" s="154" t="s">
        <v>1167</v>
      </c>
      <c r="L49" s="145">
        <v>2022</v>
      </c>
      <c r="M49" s="145">
        <v>2027</v>
      </c>
      <c r="N49" s="145" t="s">
        <v>615</v>
      </c>
      <c r="O49" s="11"/>
      <c r="P49" s="4"/>
    </row>
    <row r="50" spans="1:16" ht="33.75" customHeight="1">
      <c r="A50" s="254"/>
      <c r="B50" s="254"/>
      <c r="C50" s="10" t="s">
        <v>705</v>
      </c>
      <c r="D50" s="18" t="s">
        <v>137</v>
      </c>
      <c r="E50" s="49">
        <v>83000</v>
      </c>
      <c r="F50" s="73">
        <f>E50*15/100</f>
        <v>12450</v>
      </c>
      <c r="G50" s="73">
        <f>E50*85/100</f>
        <v>70550</v>
      </c>
      <c r="H50" s="73"/>
      <c r="I50" s="73"/>
      <c r="J50" s="11"/>
      <c r="K50" s="4" t="s">
        <v>385</v>
      </c>
      <c r="L50" s="11">
        <v>2023</v>
      </c>
      <c r="M50" s="11">
        <v>2027</v>
      </c>
      <c r="N50" s="11" t="s">
        <v>701</v>
      </c>
      <c r="O50" s="11"/>
      <c r="P50" s="4"/>
    </row>
    <row r="51" spans="1:16" ht="60.75" customHeight="1">
      <c r="A51" s="254"/>
      <c r="B51" s="254"/>
      <c r="C51" s="10" t="s">
        <v>740</v>
      </c>
      <c r="D51" s="40" t="s">
        <v>739</v>
      </c>
      <c r="E51" s="49">
        <v>966000</v>
      </c>
      <c r="F51" s="73">
        <v>966000</v>
      </c>
      <c r="G51" s="73"/>
      <c r="H51" s="73"/>
      <c r="I51" s="73"/>
      <c r="J51" s="11"/>
      <c r="K51" s="41" t="s">
        <v>745</v>
      </c>
      <c r="L51" s="40">
        <v>2020</v>
      </c>
      <c r="M51" s="40">
        <v>2026</v>
      </c>
      <c r="N51" s="40" t="s">
        <v>701</v>
      </c>
      <c r="O51" s="11"/>
      <c r="P51" s="4"/>
    </row>
    <row r="52" spans="1:16" ht="60.75" customHeight="1">
      <c r="A52" s="254"/>
      <c r="B52" s="254"/>
      <c r="C52" s="10" t="s">
        <v>1148</v>
      </c>
      <c r="D52" s="11" t="s">
        <v>1156</v>
      </c>
      <c r="E52" s="51">
        <v>2000000</v>
      </c>
      <c r="F52" s="73"/>
      <c r="G52" s="73"/>
      <c r="H52" s="73"/>
      <c r="I52" s="73"/>
      <c r="J52" s="11" t="s">
        <v>1149</v>
      </c>
      <c r="K52" s="4" t="s">
        <v>1150</v>
      </c>
      <c r="L52" s="11">
        <v>2024</v>
      </c>
      <c r="M52" s="11">
        <v>2027</v>
      </c>
      <c r="N52" s="11" t="s">
        <v>1151</v>
      </c>
      <c r="O52" s="11"/>
      <c r="P52" s="4"/>
    </row>
    <row r="53" spans="1:16" ht="33" customHeight="1">
      <c r="A53" s="259"/>
      <c r="B53" s="259"/>
      <c r="C53" s="10" t="s">
        <v>706</v>
      </c>
      <c r="D53" s="18" t="s">
        <v>135</v>
      </c>
      <c r="E53" s="49">
        <v>150000</v>
      </c>
      <c r="F53" s="73">
        <v>22500</v>
      </c>
      <c r="G53" s="73"/>
      <c r="H53" s="73"/>
      <c r="I53" s="73">
        <v>127500</v>
      </c>
      <c r="J53" s="11"/>
      <c r="K53" s="4" t="s">
        <v>281</v>
      </c>
      <c r="L53" s="40">
        <v>2021</v>
      </c>
      <c r="M53" s="40">
        <v>2026</v>
      </c>
      <c r="N53" s="40" t="s">
        <v>701</v>
      </c>
      <c r="O53" s="11"/>
      <c r="P53" s="4"/>
    </row>
    <row r="54" spans="1:16" ht="33.75" customHeight="1">
      <c r="A54" s="201" t="s">
        <v>282</v>
      </c>
      <c r="B54" s="201" t="s">
        <v>283</v>
      </c>
      <c r="C54" s="10" t="s">
        <v>284</v>
      </c>
      <c r="D54" s="11" t="s">
        <v>191</v>
      </c>
      <c r="E54" s="49">
        <v>900000</v>
      </c>
      <c r="F54" s="73">
        <f>E54*15/100</f>
        <v>135000</v>
      </c>
      <c r="G54" s="73">
        <f>E54*85/100</f>
        <v>765000</v>
      </c>
      <c r="H54" s="40"/>
      <c r="I54" s="40"/>
      <c r="J54" s="40"/>
      <c r="K54" s="41" t="s">
        <v>707</v>
      </c>
      <c r="L54" s="40">
        <v>2022</v>
      </c>
      <c r="M54" s="40">
        <v>2026</v>
      </c>
      <c r="N54" s="40" t="s">
        <v>709</v>
      </c>
      <c r="O54" s="11"/>
      <c r="P54" s="4"/>
    </row>
    <row r="55" spans="1:16" ht="45.75" customHeight="1">
      <c r="A55" s="254"/>
      <c r="B55" s="254"/>
      <c r="C55" s="17" t="s">
        <v>945</v>
      </c>
      <c r="D55" s="90" t="s">
        <v>191</v>
      </c>
      <c r="E55" s="105">
        <v>50000</v>
      </c>
      <c r="F55" s="106">
        <v>50000</v>
      </c>
      <c r="G55" s="106"/>
      <c r="H55" s="90"/>
      <c r="I55" s="90"/>
      <c r="J55" s="90"/>
      <c r="K55" s="91" t="s">
        <v>993</v>
      </c>
      <c r="L55" s="90">
        <v>2023</v>
      </c>
      <c r="M55" s="90">
        <v>2024</v>
      </c>
      <c r="N55" s="90" t="s">
        <v>917</v>
      </c>
      <c r="O55" s="90"/>
      <c r="P55" s="91"/>
    </row>
    <row r="56" spans="1:16" ht="31.5" customHeight="1">
      <c r="A56" s="254"/>
      <c r="B56" s="254"/>
      <c r="C56" s="17" t="s">
        <v>710</v>
      </c>
      <c r="D56" s="90" t="s">
        <v>191</v>
      </c>
      <c r="E56" s="105">
        <v>200000</v>
      </c>
      <c r="F56" s="107">
        <v>30000</v>
      </c>
      <c r="G56" s="108">
        <v>170000</v>
      </c>
      <c r="H56" s="90"/>
      <c r="I56" s="90"/>
      <c r="J56" s="90" t="s">
        <v>537</v>
      </c>
      <c r="K56" s="91" t="s">
        <v>942</v>
      </c>
      <c r="L56" s="90">
        <v>2024</v>
      </c>
      <c r="M56" s="90">
        <v>2027</v>
      </c>
      <c r="N56" s="90" t="s">
        <v>943</v>
      </c>
      <c r="O56" s="90"/>
      <c r="P56" s="91"/>
    </row>
    <row r="57" spans="1:16" ht="36" customHeight="1">
      <c r="A57" s="254"/>
      <c r="B57" s="254"/>
      <c r="C57" s="17" t="s">
        <v>944</v>
      </c>
      <c r="D57" s="90" t="s">
        <v>561</v>
      </c>
      <c r="E57" s="105">
        <v>700000</v>
      </c>
      <c r="F57" s="107">
        <v>700000</v>
      </c>
      <c r="G57" s="90"/>
      <c r="H57" s="90"/>
      <c r="I57" s="90"/>
      <c r="J57" s="90"/>
      <c r="K57" s="91" t="s">
        <v>996</v>
      </c>
      <c r="L57" s="90">
        <v>2023</v>
      </c>
      <c r="M57" s="90">
        <v>2025</v>
      </c>
      <c r="N57" s="90" t="s">
        <v>941</v>
      </c>
      <c r="O57" s="90"/>
      <c r="P57" s="91"/>
    </row>
    <row r="58" spans="1:16" ht="46.5" customHeight="1">
      <c r="A58" s="10" t="s">
        <v>814</v>
      </c>
      <c r="B58" s="10" t="s">
        <v>815</v>
      </c>
      <c r="C58" s="10"/>
      <c r="D58" s="11"/>
      <c r="E58" s="49"/>
      <c r="F58" s="61"/>
      <c r="G58" s="40"/>
      <c r="H58" s="40"/>
      <c r="I58" s="40"/>
      <c r="J58" s="40"/>
      <c r="K58" s="41"/>
      <c r="L58" s="40"/>
      <c r="M58" s="40"/>
      <c r="N58" s="40"/>
      <c r="O58" s="11"/>
      <c r="P58" s="4"/>
    </row>
    <row r="59" spans="1:16" ht="15.75">
      <c r="A59" s="296" t="s">
        <v>285</v>
      </c>
      <c r="B59" s="297"/>
      <c r="C59" s="297"/>
      <c r="D59" s="297"/>
      <c r="E59" s="297"/>
      <c r="F59" s="297"/>
      <c r="G59" s="297"/>
      <c r="H59" s="297"/>
      <c r="I59" s="297"/>
      <c r="J59" s="297"/>
      <c r="K59" s="297"/>
      <c r="L59" s="297"/>
      <c r="M59" s="297"/>
      <c r="N59" s="297"/>
      <c r="O59" s="297"/>
      <c r="P59" s="298"/>
    </row>
    <row r="60" spans="1:16" ht="31.5">
      <c r="A60" s="91" t="s">
        <v>286</v>
      </c>
      <c r="B60" s="201" t="s">
        <v>287</v>
      </c>
      <c r="C60" s="36" t="s">
        <v>288</v>
      </c>
      <c r="D60" s="40" t="s">
        <v>191</v>
      </c>
      <c r="E60" s="51">
        <v>300000</v>
      </c>
      <c r="F60" s="32">
        <v>52066</v>
      </c>
      <c r="G60" s="32">
        <v>247934</v>
      </c>
      <c r="H60" s="32"/>
      <c r="I60" s="32"/>
      <c r="J60" s="32" t="s">
        <v>743</v>
      </c>
      <c r="K60" s="41" t="s">
        <v>711</v>
      </c>
      <c r="L60" s="40">
        <v>2023</v>
      </c>
      <c r="M60" s="40">
        <v>2027</v>
      </c>
      <c r="N60" s="40" t="s">
        <v>712</v>
      </c>
      <c r="O60" s="11"/>
      <c r="P60" s="4"/>
    </row>
    <row r="61" spans="1:16" ht="33.75" customHeight="1">
      <c r="A61" s="125"/>
      <c r="B61" s="259"/>
      <c r="C61" s="127" t="s">
        <v>288</v>
      </c>
      <c r="D61" s="115" t="s">
        <v>191</v>
      </c>
      <c r="E61" s="117">
        <v>535930</v>
      </c>
      <c r="F61" s="118">
        <v>90930</v>
      </c>
      <c r="G61" s="118">
        <v>445000</v>
      </c>
      <c r="H61" s="118"/>
      <c r="I61" s="118"/>
      <c r="J61" s="118" t="s">
        <v>1121</v>
      </c>
      <c r="K61" s="116" t="s">
        <v>1128</v>
      </c>
      <c r="L61" s="115">
        <v>2023</v>
      </c>
      <c r="M61" s="115">
        <v>2027</v>
      </c>
      <c r="N61" s="115" t="s">
        <v>1124</v>
      </c>
      <c r="O61" s="115"/>
      <c r="P61" s="116"/>
    </row>
    <row r="62" spans="1:16" ht="36" customHeight="1">
      <c r="A62" s="201" t="s">
        <v>289</v>
      </c>
      <c r="B62" s="201" t="s">
        <v>290</v>
      </c>
      <c r="C62" s="10" t="s">
        <v>714</v>
      </c>
      <c r="D62" s="40" t="s">
        <v>191</v>
      </c>
      <c r="E62" s="51"/>
      <c r="F62" s="32"/>
      <c r="G62" s="40"/>
      <c r="H62" s="40"/>
      <c r="I62" s="40"/>
      <c r="J62" s="40" t="s">
        <v>742</v>
      </c>
      <c r="K62" s="41" t="s">
        <v>715</v>
      </c>
      <c r="L62" s="40">
        <v>2023</v>
      </c>
      <c r="M62" s="40">
        <v>2027</v>
      </c>
      <c r="N62" s="40" t="s">
        <v>716</v>
      </c>
      <c r="O62" s="11"/>
      <c r="P62" s="4"/>
    </row>
    <row r="63" spans="1:16" ht="36" customHeight="1">
      <c r="A63" s="259"/>
      <c r="B63" s="259"/>
      <c r="C63" s="104" t="s">
        <v>714</v>
      </c>
      <c r="D63" s="115" t="s">
        <v>191</v>
      </c>
      <c r="E63" s="117">
        <v>30250</v>
      </c>
      <c r="F63" s="118">
        <v>5250</v>
      </c>
      <c r="G63" s="126">
        <v>25000</v>
      </c>
      <c r="H63" s="115"/>
      <c r="I63" s="115"/>
      <c r="J63" s="115" t="s">
        <v>1121</v>
      </c>
      <c r="K63" s="116" t="s">
        <v>1122</v>
      </c>
      <c r="L63" s="115">
        <v>2023</v>
      </c>
      <c r="M63" s="115">
        <v>2027</v>
      </c>
      <c r="N63" s="115" t="s">
        <v>1123</v>
      </c>
      <c r="O63" s="115"/>
      <c r="P63" s="116"/>
    </row>
    <row r="64" spans="1:16" ht="47.25" customHeight="1">
      <c r="A64" s="10" t="s">
        <v>291</v>
      </c>
      <c r="B64" s="10" t="s">
        <v>292</v>
      </c>
      <c r="C64" s="14"/>
      <c r="D64" s="18"/>
      <c r="E64" s="49"/>
      <c r="F64" s="73"/>
      <c r="G64" s="73"/>
      <c r="H64" s="73"/>
      <c r="I64" s="73"/>
      <c r="J64" s="73"/>
      <c r="K64" s="11"/>
      <c r="L64" s="40"/>
      <c r="M64" s="40"/>
      <c r="N64" s="11"/>
      <c r="O64" s="11"/>
      <c r="P64" s="4"/>
    </row>
    <row r="65" spans="1:16" ht="18" customHeight="1">
      <c r="A65" s="293" t="s">
        <v>601</v>
      </c>
      <c r="B65" s="294"/>
      <c r="C65" s="294"/>
      <c r="D65" s="294"/>
      <c r="E65" s="294"/>
      <c r="F65" s="294"/>
      <c r="G65" s="294"/>
      <c r="H65" s="294"/>
      <c r="I65" s="294"/>
      <c r="J65" s="294"/>
      <c r="K65" s="294"/>
      <c r="L65" s="294"/>
      <c r="M65" s="294"/>
      <c r="N65" s="294"/>
      <c r="O65" s="294"/>
      <c r="P65" s="295"/>
    </row>
    <row r="66" spans="1:16" ht="15.75">
      <c r="A66" s="194" t="s">
        <v>293</v>
      </c>
      <c r="B66" s="195"/>
      <c r="C66" s="195"/>
      <c r="D66" s="195"/>
      <c r="E66" s="195"/>
      <c r="F66" s="195"/>
      <c r="G66" s="195"/>
      <c r="H66" s="195"/>
      <c r="I66" s="195"/>
      <c r="J66" s="195"/>
      <c r="K66" s="195"/>
      <c r="L66" s="195"/>
      <c r="M66" s="195"/>
      <c r="N66" s="195"/>
      <c r="O66" s="195"/>
      <c r="P66" s="196"/>
    </row>
    <row r="67" spans="1:16" ht="77.25" customHeight="1">
      <c r="A67" s="10" t="s">
        <v>294</v>
      </c>
      <c r="B67" s="10" t="s">
        <v>748</v>
      </c>
      <c r="C67" s="10" t="s">
        <v>295</v>
      </c>
      <c r="D67" s="11" t="s">
        <v>191</v>
      </c>
      <c r="E67" s="48"/>
      <c r="F67" s="73"/>
      <c r="G67" s="40"/>
      <c r="H67" s="40"/>
      <c r="I67" s="40"/>
      <c r="J67" s="40" t="s">
        <v>742</v>
      </c>
      <c r="K67" s="41" t="s">
        <v>747</v>
      </c>
      <c r="L67" s="40">
        <v>2023</v>
      </c>
      <c r="M67" s="40">
        <v>2027</v>
      </c>
      <c r="N67" s="40" t="s">
        <v>716</v>
      </c>
      <c r="O67" s="11"/>
      <c r="P67" s="4"/>
    </row>
    <row r="68" spans="1:9" ht="29.25" customHeight="1">
      <c r="A68" s="286" t="s">
        <v>182</v>
      </c>
      <c r="B68" s="155"/>
      <c r="C68" s="155"/>
      <c r="D68" s="155"/>
      <c r="E68" s="74">
        <f>SUM(E9:E67)</f>
        <v>26948867.98</v>
      </c>
      <c r="F68" s="74">
        <f>SUM(F9:F67)</f>
        <v>7443728.970000001</v>
      </c>
      <c r="G68" s="74">
        <f>SUM(G9:G67)</f>
        <v>13376604.08</v>
      </c>
      <c r="H68" s="74">
        <f>SUM(H9:H67)</f>
        <v>1886885.52</v>
      </c>
      <c r="I68" s="74">
        <f>SUM(I9:I67)</f>
        <v>2241649.41</v>
      </c>
    </row>
  </sheetData>
  <sheetProtection/>
  <mergeCells count="36">
    <mergeCell ref="B4:B5"/>
    <mergeCell ref="A20:P20"/>
    <mergeCell ref="A37:A47"/>
    <mergeCell ref="B37:B47"/>
    <mergeCell ref="A48:A53"/>
    <mergeCell ref="B48:B53"/>
    <mergeCell ref="A21:A30"/>
    <mergeCell ref="B21:B30"/>
    <mergeCell ref="A10:A17"/>
    <mergeCell ref="B10:B17"/>
    <mergeCell ref="A4:A5"/>
    <mergeCell ref="A65:P65"/>
    <mergeCell ref="A54:A57"/>
    <mergeCell ref="B54:B57"/>
    <mergeCell ref="A35:P35"/>
    <mergeCell ref="A36:P36"/>
    <mergeCell ref="A59:P59"/>
    <mergeCell ref="B62:B63"/>
    <mergeCell ref="A62:A63"/>
    <mergeCell ref="B60:B61"/>
    <mergeCell ref="D4:D5"/>
    <mergeCell ref="E4:E5"/>
    <mergeCell ref="F4:J4"/>
    <mergeCell ref="K4:K5"/>
    <mergeCell ref="L4:M4"/>
    <mergeCell ref="C4:C5"/>
    <mergeCell ref="A66:P66"/>
    <mergeCell ref="A68:D68"/>
    <mergeCell ref="A1:P1"/>
    <mergeCell ref="A3:P3"/>
    <mergeCell ref="N4:N5"/>
    <mergeCell ref="O4:P4"/>
    <mergeCell ref="A2:P2"/>
    <mergeCell ref="A6:P6"/>
    <mergeCell ref="A7:P7"/>
    <mergeCell ref="A8:P8"/>
  </mergeCells>
  <printOptions/>
  <pageMargins left="0.25" right="0.25" top="0.75" bottom="0.75" header="0.3" footer="0.3"/>
  <pageSetup fitToHeight="0"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70" zoomScaleNormal="70" workbookViewId="0" topLeftCell="A1">
      <selection activeCell="N9" sqref="C9:N9"/>
    </sheetView>
  </sheetViews>
  <sheetFormatPr defaultColWidth="9.140625" defaultRowHeight="15"/>
  <cols>
    <col min="1" max="1" width="8.8515625" style="1" customWidth="1"/>
    <col min="2" max="2" width="35.57421875" style="1" customWidth="1"/>
    <col min="3" max="3" width="40.8515625" style="1" customWidth="1"/>
    <col min="4" max="4" width="16.7109375" style="1" customWidth="1"/>
    <col min="5" max="5" width="15.7109375" style="1" customWidth="1"/>
    <col min="6" max="6" width="14.421875" style="1" customWidth="1"/>
    <col min="7" max="7" width="14.57421875" style="1" customWidth="1"/>
    <col min="8" max="8" width="16.28125" style="1" customWidth="1"/>
    <col min="9" max="9" width="16.140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421875" style="1" customWidth="1"/>
    <col min="16" max="16" width="24.140625" style="1" customWidth="1"/>
    <col min="17" max="16384" width="9.140625" style="1" customWidth="1"/>
  </cols>
  <sheetData>
    <row r="1" spans="1:16" ht="15">
      <c r="A1" s="263"/>
      <c r="B1" s="210"/>
      <c r="C1" s="210"/>
      <c r="D1" s="210"/>
      <c r="E1" s="210"/>
      <c r="F1" s="210"/>
      <c r="G1" s="210"/>
      <c r="H1" s="210"/>
      <c r="I1" s="210"/>
      <c r="J1" s="210"/>
      <c r="K1" s="210"/>
      <c r="L1" s="210"/>
      <c r="M1" s="210"/>
      <c r="N1" s="210"/>
      <c r="O1" s="210"/>
      <c r="P1" s="210"/>
    </row>
    <row r="2" spans="1:16" ht="22.5" customHeight="1">
      <c r="A2" s="300" t="s">
        <v>584</v>
      </c>
      <c r="B2" s="300"/>
      <c r="C2" s="300"/>
      <c r="D2" s="300"/>
      <c r="E2" s="300"/>
      <c r="F2" s="300"/>
      <c r="G2" s="300"/>
      <c r="H2" s="300"/>
      <c r="I2" s="300"/>
      <c r="J2" s="300"/>
      <c r="K2" s="300"/>
      <c r="L2" s="300"/>
      <c r="M2" s="300"/>
      <c r="N2" s="300"/>
      <c r="O2" s="301"/>
      <c r="P2" s="210"/>
    </row>
    <row r="3" spans="1:16" ht="15">
      <c r="A3" s="263"/>
      <c r="B3" s="210"/>
      <c r="C3" s="210"/>
      <c r="D3" s="210"/>
      <c r="E3" s="210"/>
      <c r="F3" s="210"/>
      <c r="G3" s="210"/>
      <c r="H3" s="210"/>
      <c r="I3" s="210"/>
      <c r="J3" s="210"/>
      <c r="K3" s="210"/>
      <c r="L3" s="210"/>
      <c r="M3" s="210"/>
      <c r="N3" s="210"/>
      <c r="O3" s="210"/>
      <c r="P3" s="210"/>
    </row>
    <row r="4" spans="1:16" ht="33" customHeight="1">
      <c r="A4" s="232" t="s">
        <v>0</v>
      </c>
      <c r="B4" s="232" t="s">
        <v>181</v>
      </c>
      <c r="C4" s="234" t="s">
        <v>138</v>
      </c>
      <c r="D4" s="247" t="s">
        <v>654</v>
      </c>
      <c r="E4" s="232" t="s">
        <v>1</v>
      </c>
      <c r="F4" s="228" t="s">
        <v>177</v>
      </c>
      <c r="G4" s="230"/>
      <c r="H4" s="230"/>
      <c r="I4" s="230"/>
      <c r="J4" s="231"/>
      <c r="K4" s="232" t="s">
        <v>179</v>
      </c>
      <c r="L4" s="232" t="s">
        <v>180</v>
      </c>
      <c r="M4" s="242"/>
      <c r="N4" s="234" t="s">
        <v>233</v>
      </c>
      <c r="O4" s="228" t="s">
        <v>589</v>
      </c>
      <c r="P4" s="229"/>
    </row>
    <row r="5" spans="1:16" s="3" customFormat="1" ht="49.5" customHeight="1">
      <c r="A5" s="233"/>
      <c r="B5" s="232"/>
      <c r="C5" s="246"/>
      <c r="D5" s="246"/>
      <c r="E5" s="232"/>
      <c r="F5" s="84" t="s">
        <v>2</v>
      </c>
      <c r="G5" s="84" t="s">
        <v>17</v>
      </c>
      <c r="H5" s="84" t="s">
        <v>21</v>
      </c>
      <c r="I5" s="84" t="s">
        <v>3</v>
      </c>
      <c r="J5" s="84" t="s">
        <v>178</v>
      </c>
      <c r="K5" s="232"/>
      <c r="L5" s="83" t="s">
        <v>18</v>
      </c>
      <c r="M5" s="83" t="s">
        <v>19</v>
      </c>
      <c r="N5" s="235"/>
      <c r="O5" s="87" t="s">
        <v>20</v>
      </c>
      <c r="P5" s="87" t="s">
        <v>796</v>
      </c>
    </row>
    <row r="6" spans="1:16" ht="18.75">
      <c r="A6" s="269" t="s">
        <v>801</v>
      </c>
      <c r="B6" s="270"/>
      <c r="C6" s="270"/>
      <c r="D6" s="270"/>
      <c r="E6" s="270"/>
      <c r="F6" s="270"/>
      <c r="G6" s="270"/>
      <c r="H6" s="270"/>
      <c r="I6" s="270"/>
      <c r="J6" s="270"/>
      <c r="K6" s="270"/>
      <c r="L6" s="270"/>
      <c r="M6" s="270"/>
      <c r="N6" s="270"/>
      <c r="O6" s="271"/>
      <c r="P6" s="272"/>
    </row>
    <row r="7" spans="1:16" ht="18.75" customHeight="1">
      <c r="A7" s="177" t="s">
        <v>595</v>
      </c>
      <c r="B7" s="177"/>
      <c r="C7" s="177"/>
      <c r="D7" s="177"/>
      <c r="E7" s="177"/>
      <c r="F7" s="177"/>
      <c r="G7" s="177"/>
      <c r="H7" s="177"/>
      <c r="I7" s="177"/>
      <c r="J7" s="177"/>
      <c r="K7" s="177"/>
      <c r="L7" s="177"/>
      <c r="M7" s="177"/>
      <c r="N7" s="177"/>
      <c r="O7" s="178"/>
      <c r="P7" s="82"/>
    </row>
    <row r="8" spans="1:16" ht="15.75">
      <c r="A8" s="239" t="s">
        <v>391</v>
      </c>
      <c r="B8" s="240"/>
      <c r="C8" s="240"/>
      <c r="D8" s="240"/>
      <c r="E8" s="240"/>
      <c r="F8" s="240"/>
      <c r="G8" s="240"/>
      <c r="H8" s="240"/>
      <c r="I8" s="240"/>
      <c r="J8" s="240"/>
      <c r="K8" s="240"/>
      <c r="L8" s="240"/>
      <c r="M8" s="240"/>
      <c r="N8" s="240"/>
      <c r="O8" s="302"/>
      <c r="P8" s="303"/>
    </row>
    <row r="9" spans="1:16" ht="77.25" customHeight="1">
      <c r="A9" s="201" t="s">
        <v>392</v>
      </c>
      <c r="B9" s="180" t="s">
        <v>393</v>
      </c>
      <c r="C9" s="146" t="s">
        <v>1160</v>
      </c>
      <c r="D9" s="145" t="s">
        <v>129</v>
      </c>
      <c r="E9" s="144">
        <v>2352941.18</v>
      </c>
      <c r="F9" s="143">
        <v>352941.18</v>
      </c>
      <c r="G9" s="143">
        <v>2000000</v>
      </c>
      <c r="H9" s="143">
        <v>200000</v>
      </c>
      <c r="I9" s="143">
        <v>0</v>
      </c>
      <c r="J9" s="145" t="s">
        <v>1162</v>
      </c>
      <c r="K9" s="147" t="s">
        <v>1157</v>
      </c>
      <c r="L9" s="145">
        <v>2024</v>
      </c>
      <c r="M9" s="145">
        <v>2026</v>
      </c>
      <c r="N9" s="145" t="s">
        <v>947</v>
      </c>
      <c r="O9" s="24"/>
      <c r="P9" s="14"/>
    </row>
    <row r="10" spans="1:16" ht="63" customHeight="1">
      <c r="A10" s="254"/>
      <c r="B10" s="181"/>
      <c r="C10" s="146" t="s">
        <v>1161</v>
      </c>
      <c r="D10" s="145" t="s">
        <v>1073</v>
      </c>
      <c r="E10" s="144">
        <v>1923541.55</v>
      </c>
      <c r="F10" s="143">
        <v>288531.23</v>
      </c>
      <c r="G10" s="143">
        <v>1635010.32</v>
      </c>
      <c r="H10" s="143">
        <v>163501</v>
      </c>
      <c r="I10" s="143">
        <v>0</v>
      </c>
      <c r="J10" s="145" t="s">
        <v>1163</v>
      </c>
      <c r="K10" s="147" t="s">
        <v>1164</v>
      </c>
      <c r="L10" s="145">
        <v>2025</v>
      </c>
      <c r="M10" s="145">
        <v>2028</v>
      </c>
      <c r="N10" s="145" t="s">
        <v>1165</v>
      </c>
      <c r="O10" s="24"/>
      <c r="P10" s="14"/>
    </row>
    <row r="11" spans="1:16" ht="46.5" customHeight="1">
      <c r="A11" s="10" t="s">
        <v>394</v>
      </c>
      <c r="B11" s="10" t="s">
        <v>395</v>
      </c>
      <c r="C11" s="10"/>
      <c r="D11" s="11"/>
      <c r="E11" s="48"/>
      <c r="F11" s="65"/>
      <c r="G11" s="65"/>
      <c r="H11" s="65"/>
      <c r="I11" s="65"/>
      <c r="J11" s="65"/>
      <c r="K11" s="11"/>
      <c r="L11" s="11"/>
      <c r="M11" s="11"/>
      <c r="N11" s="11"/>
      <c r="O11" s="24"/>
      <c r="P11" s="14"/>
    </row>
    <row r="12" spans="1:16" ht="15.75">
      <c r="A12" s="239" t="s">
        <v>596</v>
      </c>
      <c r="B12" s="240"/>
      <c r="C12" s="240"/>
      <c r="D12" s="240"/>
      <c r="E12" s="240"/>
      <c r="F12" s="240"/>
      <c r="G12" s="240"/>
      <c r="H12" s="240"/>
      <c r="I12" s="240"/>
      <c r="J12" s="240"/>
      <c r="K12" s="240"/>
      <c r="L12" s="240"/>
      <c r="M12" s="240"/>
      <c r="N12" s="240"/>
      <c r="O12" s="302"/>
      <c r="P12" s="303"/>
    </row>
    <row r="13" spans="1:16" ht="75.75" customHeight="1">
      <c r="A13" s="201" t="s">
        <v>396</v>
      </c>
      <c r="B13" s="201" t="s">
        <v>397</v>
      </c>
      <c r="C13" s="10" t="s">
        <v>1017</v>
      </c>
      <c r="D13" s="11" t="s">
        <v>191</v>
      </c>
      <c r="E13" s="48">
        <v>110000</v>
      </c>
      <c r="F13" s="65">
        <f>E13*15/100</f>
        <v>16500</v>
      </c>
      <c r="G13" s="65">
        <f>E13*85/100</f>
        <v>93500</v>
      </c>
      <c r="H13" s="40"/>
      <c r="I13" s="40"/>
      <c r="J13" s="40" t="s">
        <v>782</v>
      </c>
      <c r="K13" s="41" t="s">
        <v>401</v>
      </c>
      <c r="L13" s="40">
        <v>2022</v>
      </c>
      <c r="M13" s="40">
        <v>2025</v>
      </c>
      <c r="N13" s="40" t="s">
        <v>1018</v>
      </c>
      <c r="O13" s="24"/>
      <c r="P13" s="14"/>
    </row>
    <row r="14" spans="1:16" ht="51.75" customHeight="1">
      <c r="A14" s="188"/>
      <c r="B14" s="188"/>
      <c r="C14" s="10" t="s">
        <v>1082</v>
      </c>
      <c r="D14" s="11" t="s">
        <v>1073</v>
      </c>
      <c r="E14" s="51">
        <v>80000</v>
      </c>
      <c r="F14" s="30">
        <v>4000</v>
      </c>
      <c r="G14" s="30">
        <v>72000</v>
      </c>
      <c r="H14" s="122">
        <v>4000</v>
      </c>
      <c r="I14" s="11"/>
      <c r="J14" s="11" t="s">
        <v>788</v>
      </c>
      <c r="K14" s="4" t="s">
        <v>1081</v>
      </c>
      <c r="L14" s="11">
        <v>2023</v>
      </c>
      <c r="M14" s="11">
        <v>2023</v>
      </c>
      <c r="N14" s="11" t="s">
        <v>1018</v>
      </c>
      <c r="O14" s="57"/>
      <c r="P14" s="58"/>
    </row>
    <row r="15" spans="1:16" ht="48.75" customHeight="1">
      <c r="A15" s="201" t="s">
        <v>398</v>
      </c>
      <c r="B15" s="201" t="s">
        <v>399</v>
      </c>
      <c r="C15" s="10" t="s">
        <v>400</v>
      </c>
      <c r="D15" s="11" t="s">
        <v>129</v>
      </c>
      <c r="E15" s="48">
        <v>70000</v>
      </c>
      <c r="F15" s="30">
        <f>E15*15/100</f>
        <v>10500</v>
      </c>
      <c r="G15" s="30">
        <f>E15*85/100</f>
        <v>59500</v>
      </c>
      <c r="H15" s="30"/>
      <c r="I15" s="30"/>
      <c r="J15" s="11" t="s">
        <v>788</v>
      </c>
      <c r="K15" s="4" t="s">
        <v>401</v>
      </c>
      <c r="L15" s="11">
        <v>2023</v>
      </c>
      <c r="M15" s="11">
        <v>2027</v>
      </c>
      <c r="N15" s="11"/>
      <c r="O15" s="24"/>
      <c r="P15" s="14"/>
    </row>
    <row r="16" spans="1:16" ht="78" customHeight="1">
      <c r="A16" s="259"/>
      <c r="B16" s="188"/>
      <c r="C16" s="10" t="s">
        <v>402</v>
      </c>
      <c r="D16" s="11" t="s">
        <v>191</v>
      </c>
      <c r="E16" s="48">
        <v>50000</v>
      </c>
      <c r="F16" s="30">
        <f>E16*100/100</f>
        <v>50000</v>
      </c>
      <c r="G16" s="35"/>
      <c r="H16" s="40"/>
      <c r="I16" s="40"/>
      <c r="J16" s="40"/>
      <c r="K16" s="41" t="s">
        <v>783</v>
      </c>
      <c r="L16" s="40">
        <v>2022</v>
      </c>
      <c r="M16" s="40">
        <v>2027</v>
      </c>
      <c r="N16" s="40" t="s">
        <v>1018</v>
      </c>
      <c r="O16" s="24"/>
      <c r="P16" s="14"/>
    </row>
    <row r="17" spans="1:16" ht="48" customHeight="1">
      <c r="A17" s="10" t="s">
        <v>403</v>
      </c>
      <c r="B17" s="10" t="s">
        <v>404</v>
      </c>
      <c r="C17" s="72" t="s">
        <v>784</v>
      </c>
      <c r="D17" s="40" t="s">
        <v>191</v>
      </c>
      <c r="E17" s="48">
        <v>180000</v>
      </c>
      <c r="F17" s="30">
        <f>E17*100/100</f>
        <v>180000</v>
      </c>
      <c r="G17" s="35"/>
      <c r="H17" s="40"/>
      <c r="I17" s="40"/>
      <c r="J17" s="40"/>
      <c r="K17" s="41" t="s">
        <v>785</v>
      </c>
      <c r="L17" s="40">
        <v>2022</v>
      </c>
      <c r="M17" s="40">
        <v>2024</v>
      </c>
      <c r="N17" s="40" t="s">
        <v>1018</v>
      </c>
      <c r="O17" s="24"/>
      <c r="P17" s="14"/>
    </row>
    <row r="18" spans="1:16" ht="51" customHeight="1">
      <c r="A18" s="15" t="s">
        <v>405</v>
      </c>
      <c r="B18" s="15" t="s">
        <v>432</v>
      </c>
      <c r="C18" s="10" t="s">
        <v>1083</v>
      </c>
      <c r="D18" s="11" t="s">
        <v>1073</v>
      </c>
      <c r="E18" s="51">
        <v>40000</v>
      </c>
      <c r="F18" s="30">
        <v>2000</v>
      </c>
      <c r="G18" s="30">
        <v>36000</v>
      </c>
      <c r="H18" s="30">
        <v>2000</v>
      </c>
      <c r="I18" s="30"/>
      <c r="J18" s="11" t="s">
        <v>788</v>
      </c>
      <c r="K18" s="11" t="s">
        <v>1074</v>
      </c>
      <c r="L18" s="11">
        <v>2023</v>
      </c>
      <c r="M18" s="11">
        <v>2023</v>
      </c>
      <c r="N18" s="11" t="s">
        <v>1075</v>
      </c>
      <c r="O18" s="24"/>
      <c r="P18" s="14"/>
    </row>
    <row r="19" spans="1:16" ht="31.5" customHeight="1">
      <c r="A19" s="10" t="s">
        <v>406</v>
      </c>
      <c r="B19" s="10" t="s">
        <v>407</v>
      </c>
      <c r="C19" s="10"/>
      <c r="D19" s="11"/>
      <c r="E19" s="48"/>
      <c r="F19" s="30"/>
      <c r="G19" s="30"/>
      <c r="H19" s="30"/>
      <c r="I19" s="30"/>
      <c r="J19" s="11"/>
      <c r="K19" s="11"/>
      <c r="L19" s="11"/>
      <c r="M19" s="11"/>
      <c r="N19" s="11"/>
      <c r="O19" s="24"/>
      <c r="P19" s="14"/>
    </row>
    <row r="20" spans="1:16" ht="15.75">
      <c r="A20" s="239" t="s">
        <v>795</v>
      </c>
      <c r="B20" s="240"/>
      <c r="C20" s="240"/>
      <c r="D20" s="240"/>
      <c r="E20" s="240"/>
      <c r="F20" s="240"/>
      <c r="G20" s="240"/>
      <c r="H20" s="240"/>
      <c r="I20" s="240"/>
      <c r="J20" s="240"/>
      <c r="K20" s="240"/>
      <c r="L20" s="240"/>
      <c r="M20" s="240"/>
      <c r="N20" s="240"/>
      <c r="O20" s="302"/>
      <c r="P20" s="303"/>
    </row>
    <row r="21" spans="1:16" s="112" customFormat="1" ht="122.25" customHeight="1">
      <c r="A21" s="15" t="s">
        <v>408</v>
      </c>
      <c r="B21" s="15" t="s">
        <v>409</v>
      </c>
      <c r="C21" s="15" t="s">
        <v>410</v>
      </c>
      <c r="D21" s="12" t="s">
        <v>191</v>
      </c>
      <c r="E21" s="48">
        <v>200000</v>
      </c>
      <c r="F21" s="61">
        <f>E21*100/100</f>
        <v>200000</v>
      </c>
      <c r="G21" s="61"/>
      <c r="H21" s="61"/>
      <c r="I21" s="61"/>
      <c r="J21" s="12"/>
      <c r="K21" s="16" t="s">
        <v>433</v>
      </c>
      <c r="L21" s="109">
        <v>2022</v>
      </c>
      <c r="M21" s="109">
        <v>2024</v>
      </c>
      <c r="N21" s="109" t="s">
        <v>1018</v>
      </c>
      <c r="O21" s="110"/>
      <c r="P21" s="111"/>
    </row>
    <row r="22" spans="1:16" ht="62.25" customHeight="1">
      <c r="A22" s="10" t="s">
        <v>411</v>
      </c>
      <c r="B22" s="72" t="s">
        <v>412</v>
      </c>
      <c r="C22" s="72" t="s">
        <v>786</v>
      </c>
      <c r="D22" s="40" t="s">
        <v>191</v>
      </c>
      <c r="E22" s="48">
        <v>300000</v>
      </c>
      <c r="F22" s="61">
        <f>E22*100/100</f>
        <v>300000</v>
      </c>
      <c r="G22" s="40"/>
      <c r="H22" s="40"/>
      <c r="I22" s="40"/>
      <c r="J22" s="40"/>
      <c r="K22" s="72" t="s">
        <v>787</v>
      </c>
      <c r="L22" s="40">
        <v>2022</v>
      </c>
      <c r="M22" s="40">
        <v>2027</v>
      </c>
      <c r="N22" s="40" t="s">
        <v>1018</v>
      </c>
      <c r="O22" s="24"/>
      <c r="P22" s="14"/>
    </row>
    <row r="23" spans="1:10" ht="29.25" customHeight="1">
      <c r="A23" s="286" t="s">
        <v>182</v>
      </c>
      <c r="B23" s="155"/>
      <c r="C23" s="155"/>
      <c r="D23" s="155"/>
      <c r="E23" s="74">
        <f>SUM(E9:E22)</f>
        <v>5306482.73</v>
      </c>
      <c r="F23" s="74">
        <f>SUM(F9:F22)</f>
        <v>1404472.41</v>
      </c>
      <c r="G23" s="74">
        <f>SUM(G9:G22)</f>
        <v>3896010.3200000003</v>
      </c>
      <c r="H23" s="74">
        <f>SUM(H9:H22)</f>
        <v>369501</v>
      </c>
      <c r="I23" s="74">
        <f>SUM(I9:I22)</f>
        <v>0</v>
      </c>
      <c r="J23" s="55"/>
    </row>
  </sheetData>
  <sheetProtection/>
  <mergeCells count="25">
    <mergeCell ref="A13:A14"/>
    <mergeCell ref="B13:B14"/>
    <mergeCell ref="A7:O7"/>
    <mergeCell ref="A9:A10"/>
    <mergeCell ref="B9:B10"/>
    <mergeCell ref="A4:A5"/>
    <mergeCell ref="A12:P12"/>
    <mergeCell ref="F4:J4"/>
    <mergeCell ref="A23:D23"/>
    <mergeCell ref="N4:N5"/>
    <mergeCell ref="O4:P4"/>
    <mergeCell ref="A8:P8"/>
    <mergeCell ref="A15:A16"/>
    <mergeCell ref="B15:B16"/>
    <mergeCell ref="E4:E5"/>
    <mergeCell ref="K4:K5"/>
    <mergeCell ref="B4:B5"/>
    <mergeCell ref="A20:P20"/>
    <mergeCell ref="A1:P1"/>
    <mergeCell ref="A2:P2"/>
    <mergeCell ref="A3:P3"/>
    <mergeCell ref="C4:C5"/>
    <mergeCell ref="D4:D5"/>
    <mergeCell ref="A6:P6"/>
    <mergeCell ref="L4:M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workbookViewId="0" topLeftCell="A1">
      <selection activeCell="E18" sqref="E18"/>
    </sheetView>
  </sheetViews>
  <sheetFormatPr defaultColWidth="9.140625" defaultRowHeight="15"/>
  <cols>
    <col min="1" max="1" width="8.8515625" style="1" customWidth="1"/>
    <col min="2" max="2" width="33.8515625" style="1" customWidth="1"/>
    <col min="3" max="3" width="43.140625" style="1" customWidth="1"/>
    <col min="4" max="4" width="16.7109375" style="1" customWidth="1"/>
    <col min="5" max="5" width="16.00390625" style="1" customWidth="1"/>
    <col min="6" max="6" width="14.7109375" style="1" customWidth="1"/>
    <col min="7" max="7" width="14.8515625" style="1" customWidth="1"/>
    <col min="8" max="8" width="16.7109375" style="1" customWidth="1"/>
    <col min="9" max="9" width="16.8515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7109375" style="1" customWidth="1"/>
    <col min="16" max="16" width="23.7109375" style="1" customWidth="1"/>
    <col min="17" max="16384" width="9.140625" style="1" customWidth="1"/>
  </cols>
  <sheetData>
    <row r="1" spans="1:16" ht="15">
      <c r="A1" s="263"/>
      <c r="B1" s="263"/>
      <c r="C1" s="263"/>
      <c r="D1" s="263"/>
      <c r="E1" s="263"/>
      <c r="F1" s="263"/>
      <c r="G1" s="263"/>
      <c r="H1" s="263"/>
      <c r="I1" s="263"/>
      <c r="J1" s="263"/>
      <c r="K1" s="263"/>
      <c r="L1" s="263"/>
      <c r="M1" s="263"/>
      <c r="N1" s="263"/>
      <c r="O1" s="263"/>
      <c r="P1" s="210"/>
    </row>
    <row r="2" spans="1:16" ht="22.5" customHeight="1">
      <c r="A2" s="300" t="s">
        <v>800</v>
      </c>
      <c r="B2" s="300"/>
      <c r="C2" s="300"/>
      <c r="D2" s="300"/>
      <c r="E2" s="300"/>
      <c r="F2" s="300"/>
      <c r="G2" s="300"/>
      <c r="H2" s="300"/>
      <c r="I2" s="300"/>
      <c r="J2" s="300"/>
      <c r="K2" s="300"/>
      <c r="L2" s="300"/>
      <c r="M2" s="300"/>
      <c r="N2" s="300"/>
      <c r="O2" s="300"/>
      <c r="P2" s="210"/>
    </row>
    <row r="3" spans="1:16" ht="15">
      <c r="A3" s="209"/>
      <c r="B3" s="209"/>
      <c r="C3" s="209"/>
      <c r="D3" s="209"/>
      <c r="E3" s="209"/>
      <c r="F3" s="209"/>
      <c r="G3" s="209"/>
      <c r="H3" s="209"/>
      <c r="I3" s="209"/>
      <c r="J3" s="209"/>
      <c r="K3" s="209"/>
      <c r="L3" s="209"/>
      <c r="M3" s="209"/>
      <c r="N3" s="209"/>
      <c r="O3" s="209"/>
      <c r="P3" s="210"/>
    </row>
    <row r="4" spans="1:16" ht="33" customHeight="1">
      <c r="A4" s="232" t="s">
        <v>0</v>
      </c>
      <c r="B4" s="232" t="s">
        <v>181</v>
      </c>
      <c r="C4" s="234" t="s">
        <v>138</v>
      </c>
      <c r="D4" s="247" t="s">
        <v>654</v>
      </c>
      <c r="E4" s="232" t="s">
        <v>1</v>
      </c>
      <c r="F4" s="228" t="s">
        <v>177</v>
      </c>
      <c r="G4" s="230"/>
      <c r="H4" s="230"/>
      <c r="I4" s="230"/>
      <c r="J4" s="231"/>
      <c r="K4" s="232" t="s">
        <v>179</v>
      </c>
      <c r="L4" s="232" t="s">
        <v>180</v>
      </c>
      <c r="M4" s="242"/>
      <c r="N4" s="234" t="s">
        <v>233</v>
      </c>
      <c r="O4" s="228" t="s">
        <v>589</v>
      </c>
      <c r="P4" s="229"/>
    </row>
    <row r="5" spans="1:16" s="3" customFormat="1" ht="49.5" customHeight="1">
      <c r="A5" s="233"/>
      <c r="B5" s="232"/>
      <c r="C5" s="246"/>
      <c r="D5" s="246"/>
      <c r="E5" s="232"/>
      <c r="F5" s="84" t="s">
        <v>2</v>
      </c>
      <c r="G5" s="84" t="s">
        <v>17</v>
      </c>
      <c r="H5" s="84" t="s">
        <v>21</v>
      </c>
      <c r="I5" s="84" t="s">
        <v>3</v>
      </c>
      <c r="J5" s="84" t="s">
        <v>178</v>
      </c>
      <c r="K5" s="232"/>
      <c r="L5" s="83" t="s">
        <v>18</v>
      </c>
      <c r="M5" s="83" t="s">
        <v>19</v>
      </c>
      <c r="N5" s="235"/>
      <c r="O5" s="87" t="s">
        <v>20</v>
      </c>
      <c r="P5" s="87" t="s">
        <v>796</v>
      </c>
    </row>
    <row r="6" spans="1:16" ht="18.75">
      <c r="A6" s="308" t="s">
        <v>413</v>
      </c>
      <c r="B6" s="309"/>
      <c r="C6" s="309"/>
      <c r="D6" s="309"/>
      <c r="E6" s="309"/>
      <c r="F6" s="309"/>
      <c r="G6" s="309"/>
      <c r="H6" s="309"/>
      <c r="I6" s="309"/>
      <c r="J6" s="309"/>
      <c r="K6" s="309"/>
      <c r="L6" s="309"/>
      <c r="M6" s="309"/>
      <c r="N6" s="309"/>
      <c r="O6" s="310"/>
      <c r="P6" s="261"/>
    </row>
    <row r="7" spans="1:16" ht="18.75" customHeight="1">
      <c r="A7" s="177" t="s">
        <v>599</v>
      </c>
      <c r="B7" s="177"/>
      <c r="C7" s="177"/>
      <c r="D7" s="177"/>
      <c r="E7" s="177"/>
      <c r="F7" s="177"/>
      <c r="G7" s="177"/>
      <c r="H7" s="177"/>
      <c r="I7" s="177"/>
      <c r="J7" s="177"/>
      <c r="K7" s="177"/>
      <c r="L7" s="177"/>
      <c r="M7" s="177"/>
      <c r="N7" s="177"/>
      <c r="O7" s="178"/>
      <c r="P7" s="82"/>
    </row>
    <row r="8" spans="1:16" ht="15.75">
      <c r="A8" s="239" t="s">
        <v>414</v>
      </c>
      <c r="B8" s="240"/>
      <c r="C8" s="240"/>
      <c r="D8" s="240"/>
      <c r="E8" s="240"/>
      <c r="F8" s="240"/>
      <c r="G8" s="240"/>
      <c r="H8" s="240"/>
      <c r="I8" s="240"/>
      <c r="J8" s="240"/>
      <c r="K8" s="240"/>
      <c r="L8" s="240"/>
      <c r="M8" s="240"/>
      <c r="N8" s="240"/>
      <c r="O8" s="302"/>
      <c r="P8" s="303"/>
    </row>
    <row r="9" spans="1:16" ht="108.75" customHeight="1">
      <c r="A9" s="7" t="s">
        <v>415</v>
      </c>
      <c r="B9" s="72" t="s">
        <v>751</v>
      </c>
      <c r="C9" s="72" t="s">
        <v>416</v>
      </c>
      <c r="D9" s="11" t="s">
        <v>191</v>
      </c>
      <c r="E9" s="78" t="s">
        <v>417</v>
      </c>
      <c r="F9" s="79" t="s">
        <v>417</v>
      </c>
      <c r="G9" s="11"/>
      <c r="H9" s="11"/>
      <c r="I9" s="11"/>
      <c r="J9" s="11"/>
      <c r="K9" s="10" t="s">
        <v>1125</v>
      </c>
      <c r="L9" s="40">
        <v>2022</v>
      </c>
      <c r="M9" s="40">
        <v>2024</v>
      </c>
      <c r="N9" s="11" t="s">
        <v>977</v>
      </c>
      <c r="O9" s="24"/>
      <c r="P9" s="14"/>
    </row>
    <row r="10" spans="1:16" ht="108" customHeight="1">
      <c r="A10" s="7" t="s">
        <v>418</v>
      </c>
      <c r="B10" s="42" t="s">
        <v>756</v>
      </c>
      <c r="C10" s="10"/>
      <c r="D10" s="40" t="s">
        <v>191</v>
      </c>
      <c r="E10" s="48">
        <v>80000</v>
      </c>
      <c r="F10" s="65">
        <f>E10*15/100</f>
        <v>12000</v>
      </c>
      <c r="G10" s="65">
        <f>E10*85/100</f>
        <v>68000</v>
      </c>
      <c r="H10" s="40"/>
      <c r="I10" s="40"/>
      <c r="J10" s="40" t="s">
        <v>752</v>
      </c>
      <c r="K10" s="80" t="s">
        <v>755</v>
      </c>
      <c r="L10" s="40">
        <v>2022</v>
      </c>
      <c r="M10" s="40">
        <v>2027</v>
      </c>
      <c r="N10" s="11" t="s">
        <v>977</v>
      </c>
      <c r="O10" s="24"/>
      <c r="P10" s="14"/>
    </row>
    <row r="11" spans="1:16" ht="76.5" customHeight="1">
      <c r="A11" s="36" t="s">
        <v>419</v>
      </c>
      <c r="B11" s="72" t="s">
        <v>753</v>
      </c>
      <c r="C11" s="72" t="s">
        <v>757</v>
      </c>
      <c r="D11" s="40" t="s">
        <v>191</v>
      </c>
      <c r="E11" s="48">
        <v>85000</v>
      </c>
      <c r="F11" s="65">
        <f>E11*15/100</f>
        <v>12750</v>
      </c>
      <c r="G11" s="65">
        <v>72250</v>
      </c>
      <c r="H11" s="40"/>
      <c r="I11" s="40"/>
      <c r="J11" s="40" t="s">
        <v>752</v>
      </c>
      <c r="K11" s="80" t="s">
        <v>754</v>
      </c>
      <c r="L11" s="40">
        <v>2022</v>
      </c>
      <c r="M11" s="40">
        <v>2027</v>
      </c>
      <c r="N11" s="11" t="s">
        <v>977</v>
      </c>
      <c r="O11" s="57"/>
      <c r="P11" s="58"/>
    </row>
    <row r="12" spans="1:16" ht="15.75">
      <c r="A12" s="239" t="s">
        <v>597</v>
      </c>
      <c r="B12" s="240"/>
      <c r="C12" s="240"/>
      <c r="D12" s="240"/>
      <c r="E12" s="240"/>
      <c r="F12" s="240"/>
      <c r="G12" s="240"/>
      <c r="H12" s="240"/>
      <c r="I12" s="240"/>
      <c r="J12" s="240"/>
      <c r="K12" s="240"/>
      <c r="L12" s="240"/>
      <c r="M12" s="240"/>
      <c r="N12" s="240"/>
      <c r="O12" s="302"/>
      <c r="P12" s="303"/>
    </row>
    <row r="13" spans="1:16" ht="108.75" customHeight="1">
      <c r="A13" s="7" t="s">
        <v>772</v>
      </c>
      <c r="B13" s="31" t="s">
        <v>420</v>
      </c>
      <c r="C13" s="41" t="s">
        <v>758</v>
      </c>
      <c r="D13" s="40" t="s">
        <v>191</v>
      </c>
      <c r="E13" s="48">
        <v>50000</v>
      </c>
      <c r="F13" s="59">
        <v>50000</v>
      </c>
      <c r="G13" s="40"/>
      <c r="H13" s="40"/>
      <c r="I13" s="32"/>
      <c r="J13" s="40"/>
      <c r="K13" s="41" t="s">
        <v>759</v>
      </c>
      <c r="L13" s="40">
        <v>2020</v>
      </c>
      <c r="M13" s="40">
        <v>2026</v>
      </c>
      <c r="N13" s="40" t="s">
        <v>977</v>
      </c>
      <c r="O13" s="24"/>
      <c r="P13" s="14"/>
    </row>
    <row r="14" spans="1:16" ht="45.75" customHeight="1">
      <c r="A14" s="7" t="s">
        <v>773</v>
      </c>
      <c r="B14" s="7" t="s">
        <v>421</v>
      </c>
      <c r="C14" s="72" t="s">
        <v>760</v>
      </c>
      <c r="D14" s="40" t="s">
        <v>191</v>
      </c>
      <c r="E14" s="48">
        <v>50000</v>
      </c>
      <c r="F14" s="59">
        <f>E14*15/100</f>
        <v>7500</v>
      </c>
      <c r="G14" s="59">
        <f>E14*85/100</f>
        <v>42500</v>
      </c>
      <c r="H14" s="32"/>
      <c r="I14" s="32"/>
      <c r="J14" s="40" t="s">
        <v>761</v>
      </c>
      <c r="K14" s="72" t="s">
        <v>778</v>
      </c>
      <c r="L14" s="40">
        <v>2022</v>
      </c>
      <c r="M14" s="40">
        <v>2027</v>
      </c>
      <c r="N14" s="40" t="s">
        <v>977</v>
      </c>
      <c r="O14" s="24"/>
      <c r="P14" s="14"/>
    </row>
    <row r="15" spans="1:16" ht="15.75">
      <c r="A15" s="239" t="s">
        <v>598</v>
      </c>
      <c r="B15" s="240"/>
      <c r="C15" s="240"/>
      <c r="D15" s="240"/>
      <c r="E15" s="240"/>
      <c r="F15" s="240"/>
      <c r="G15" s="240"/>
      <c r="H15" s="240"/>
      <c r="I15" s="240"/>
      <c r="J15" s="240"/>
      <c r="K15" s="240"/>
      <c r="L15" s="240"/>
      <c r="M15" s="240"/>
      <c r="N15" s="240"/>
      <c r="O15" s="302"/>
      <c r="P15" s="303"/>
    </row>
    <row r="16" spans="1:16" ht="47.25" customHeight="1">
      <c r="A16" s="304" t="s">
        <v>774</v>
      </c>
      <c r="B16" s="182" t="s">
        <v>422</v>
      </c>
      <c r="C16" s="10" t="s">
        <v>950</v>
      </c>
      <c r="D16" s="11" t="s">
        <v>129</v>
      </c>
      <c r="E16" s="49">
        <v>363432</v>
      </c>
      <c r="F16" s="30">
        <v>54514.8</v>
      </c>
      <c r="G16" s="30"/>
      <c r="H16" s="30">
        <v>308917.2</v>
      </c>
      <c r="I16" s="30"/>
      <c r="J16" s="11" t="s">
        <v>951</v>
      </c>
      <c r="K16" s="10" t="s">
        <v>999</v>
      </c>
      <c r="L16" s="11">
        <v>2022</v>
      </c>
      <c r="M16" s="11">
        <v>2023</v>
      </c>
      <c r="N16" s="11" t="s">
        <v>809</v>
      </c>
      <c r="O16" s="24"/>
      <c r="P16" s="14"/>
    </row>
    <row r="17" spans="1:16" ht="64.5" customHeight="1">
      <c r="A17" s="305"/>
      <c r="B17" s="190"/>
      <c r="C17" s="10" t="s">
        <v>1019</v>
      </c>
      <c r="D17" s="11" t="s">
        <v>129</v>
      </c>
      <c r="E17" s="49">
        <v>166126</v>
      </c>
      <c r="F17" s="30">
        <v>16612.6</v>
      </c>
      <c r="G17" s="30">
        <v>141207.1</v>
      </c>
      <c r="H17" s="30">
        <v>8306.3</v>
      </c>
      <c r="I17" s="30"/>
      <c r="J17" s="11" t="s">
        <v>1020</v>
      </c>
      <c r="K17" s="10" t="s">
        <v>1021</v>
      </c>
      <c r="L17" s="11">
        <v>2020</v>
      </c>
      <c r="M17" s="11">
        <v>2022</v>
      </c>
      <c r="N17" s="11" t="s">
        <v>1022</v>
      </c>
      <c r="O17" s="24"/>
      <c r="P17" s="14"/>
    </row>
    <row r="18" spans="1:16" ht="64.5" customHeight="1">
      <c r="A18" s="305"/>
      <c r="B18" s="190"/>
      <c r="C18" s="148" t="s">
        <v>1166</v>
      </c>
      <c r="D18" s="149" t="s">
        <v>625</v>
      </c>
      <c r="E18" s="144">
        <f>SUM(F18:H18)</f>
        <v>717056.1</v>
      </c>
      <c r="F18" s="150">
        <v>304514.1</v>
      </c>
      <c r="G18" s="150">
        <v>352000</v>
      </c>
      <c r="H18" s="143">
        <v>60542</v>
      </c>
      <c r="I18" s="143"/>
      <c r="J18" s="145" t="s">
        <v>1020</v>
      </c>
      <c r="K18" s="147" t="s">
        <v>1076</v>
      </c>
      <c r="L18" s="145">
        <v>2024</v>
      </c>
      <c r="M18" s="145">
        <v>2027</v>
      </c>
      <c r="N18" s="145" t="s">
        <v>1072</v>
      </c>
      <c r="O18" s="24"/>
      <c r="P18" s="14"/>
    </row>
    <row r="19" spans="1:16" ht="63.75" customHeight="1">
      <c r="A19" s="305"/>
      <c r="B19" s="190"/>
      <c r="C19" s="4" t="s">
        <v>423</v>
      </c>
      <c r="D19" s="18" t="s">
        <v>662</v>
      </c>
      <c r="E19" s="48">
        <v>100000</v>
      </c>
      <c r="F19" s="59">
        <f>E19*15/100</f>
        <v>15000</v>
      </c>
      <c r="G19" s="59">
        <f>E19*85/100</f>
        <v>85000</v>
      </c>
      <c r="H19" s="11"/>
      <c r="I19" s="11"/>
      <c r="J19" s="11" t="s">
        <v>537</v>
      </c>
      <c r="K19" s="72" t="s">
        <v>762</v>
      </c>
      <c r="L19" s="40">
        <v>2022</v>
      </c>
      <c r="M19" s="40">
        <v>2024</v>
      </c>
      <c r="N19" s="40" t="s">
        <v>978</v>
      </c>
      <c r="O19" s="24"/>
      <c r="P19" s="14"/>
    </row>
    <row r="20" spans="1:16" ht="62.25" customHeight="1">
      <c r="A20" s="188"/>
      <c r="B20" s="188"/>
      <c r="C20" s="4" t="s">
        <v>424</v>
      </c>
      <c r="D20" s="40" t="s">
        <v>739</v>
      </c>
      <c r="E20" s="49">
        <v>18000</v>
      </c>
      <c r="F20" s="73">
        <v>8000</v>
      </c>
      <c r="G20" s="73">
        <v>10000</v>
      </c>
      <c r="H20" s="73"/>
      <c r="I20" s="73"/>
      <c r="J20" s="73" t="s">
        <v>184</v>
      </c>
      <c r="K20" s="81" t="s">
        <v>780</v>
      </c>
      <c r="L20" s="11">
        <v>2023</v>
      </c>
      <c r="M20" s="11">
        <v>2026</v>
      </c>
      <c r="N20" s="11" t="s">
        <v>978</v>
      </c>
      <c r="O20" s="24"/>
      <c r="P20" s="14"/>
    </row>
    <row r="21" spans="1:16" ht="47.25" customHeight="1">
      <c r="A21" s="182" t="s">
        <v>775</v>
      </c>
      <c r="B21" s="182" t="s">
        <v>425</v>
      </c>
      <c r="C21" s="4" t="s">
        <v>763</v>
      </c>
      <c r="D21" s="11" t="s">
        <v>191</v>
      </c>
      <c r="E21" s="49">
        <v>60000</v>
      </c>
      <c r="F21" s="59">
        <f>E21*15/100</f>
        <v>9000</v>
      </c>
      <c r="G21" s="59">
        <f>E21*85/100</f>
        <v>51000</v>
      </c>
      <c r="H21" s="11"/>
      <c r="I21" s="11"/>
      <c r="J21" s="11" t="s">
        <v>752</v>
      </c>
      <c r="K21" s="10" t="s">
        <v>764</v>
      </c>
      <c r="L21" s="11">
        <v>2022</v>
      </c>
      <c r="M21" s="11">
        <v>2027</v>
      </c>
      <c r="N21" s="11" t="s">
        <v>977</v>
      </c>
      <c r="O21" s="24"/>
      <c r="P21" s="14"/>
    </row>
    <row r="22" spans="1:16" ht="48" customHeight="1">
      <c r="A22" s="223"/>
      <c r="B22" s="223"/>
      <c r="C22" s="4" t="s">
        <v>426</v>
      </c>
      <c r="D22" s="11" t="s">
        <v>191</v>
      </c>
      <c r="E22" s="49">
        <v>50000</v>
      </c>
      <c r="F22" s="59">
        <f>E22*15/100</f>
        <v>7500</v>
      </c>
      <c r="G22" s="59">
        <f>E22*85/100</f>
        <v>42500</v>
      </c>
      <c r="H22" s="11"/>
      <c r="I22" s="11"/>
      <c r="J22" s="11" t="s">
        <v>765</v>
      </c>
      <c r="K22" s="4" t="s">
        <v>781</v>
      </c>
      <c r="L22" s="11">
        <v>2022</v>
      </c>
      <c r="M22" s="11">
        <v>2027</v>
      </c>
      <c r="N22" s="11" t="s">
        <v>979</v>
      </c>
      <c r="O22" s="24"/>
      <c r="P22" s="14"/>
    </row>
    <row r="23" spans="1:16" ht="76.5" customHeight="1">
      <c r="A23" s="223"/>
      <c r="B23" s="223"/>
      <c r="C23" s="4" t="s">
        <v>427</v>
      </c>
      <c r="D23" s="18" t="s">
        <v>1016</v>
      </c>
      <c r="E23" s="49">
        <v>130761.96</v>
      </c>
      <c r="F23" s="73">
        <f>E23*10/100</f>
        <v>13076.196000000002</v>
      </c>
      <c r="G23" s="73">
        <f>E23*90/100</f>
        <v>117685.76400000001</v>
      </c>
      <c r="H23" s="73"/>
      <c r="I23" s="11"/>
      <c r="J23" s="11" t="s">
        <v>428</v>
      </c>
      <c r="K23" s="4" t="s">
        <v>429</v>
      </c>
      <c r="L23" s="11">
        <v>2019</v>
      </c>
      <c r="M23" s="11">
        <v>2022</v>
      </c>
      <c r="N23" s="40" t="s">
        <v>470</v>
      </c>
      <c r="O23" s="24"/>
      <c r="P23" s="14"/>
    </row>
    <row r="24" spans="1:16" ht="63" customHeight="1">
      <c r="A24" s="223"/>
      <c r="B24" s="223"/>
      <c r="C24" s="4" t="s">
        <v>430</v>
      </c>
      <c r="D24" s="18" t="s">
        <v>771</v>
      </c>
      <c r="E24" s="49">
        <v>50000</v>
      </c>
      <c r="F24" s="73">
        <f>E24*10/100</f>
        <v>5000</v>
      </c>
      <c r="G24" s="73">
        <f>E24*90/100</f>
        <v>45000</v>
      </c>
      <c r="H24" s="113"/>
      <c r="I24" s="113"/>
      <c r="J24" s="113" t="s">
        <v>184</v>
      </c>
      <c r="K24" s="4" t="s">
        <v>770</v>
      </c>
      <c r="L24" s="11">
        <v>2019</v>
      </c>
      <c r="M24" s="11">
        <v>2022</v>
      </c>
      <c r="N24" s="40" t="s">
        <v>977</v>
      </c>
      <c r="O24" s="24"/>
      <c r="P24" s="14"/>
    </row>
    <row r="25" spans="1:16" ht="93" customHeight="1">
      <c r="A25" s="7" t="s">
        <v>776</v>
      </c>
      <c r="B25" s="7" t="s">
        <v>767</v>
      </c>
      <c r="C25" s="13" t="s">
        <v>982</v>
      </c>
      <c r="D25" s="18" t="s">
        <v>191</v>
      </c>
      <c r="E25" s="49">
        <v>200000</v>
      </c>
      <c r="F25" s="73">
        <f>E25*15/100</f>
        <v>30000</v>
      </c>
      <c r="G25" s="73">
        <f>E25*85/100</f>
        <v>170000</v>
      </c>
      <c r="H25" s="73"/>
      <c r="I25" s="11"/>
      <c r="J25" s="11" t="s">
        <v>768</v>
      </c>
      <c r="K25" s="10" t="s">
        <v>968</v>
      </c>
      <c r="L25" s="11">
        <v>2023</v>
      </c>
      <c r="M25" s="11">
        <v>2027</v>
      </c>
      <c r="N25" s="11" t="s">
        <v>987</v>
      </c>
      <c r="O25" s="24"/>
      <c r="P25" s="14"/>
    </row>
    <row r="26" spans="1:16" ht="30.75" customHeight="1">
      <c r="A26" s="7" t="s">
        <v>777</v>
      </c>
      <c r="B26" s="10" t="s">
        <v>431</v>
      </c>
      <c r="C26" s="4"/>
      <c r="D26" s="11"/>
      <c r="E26" s="48"/>
      <c r="F26" s="32"/>
      <c r="G26" s="32"/>
      <c r="H26" s="32"/>
      <c r="I26" s="4"/>
      <c r="J26" s="4"/>
      <c r="K26" s="4"/>
      <c r="L26" s="4"/>
      <c r="M26" s="4"/>
      <c r="N26" s="4"/>
      <c r="O26" s="24"/>
      <c r="P26" s="14"/>
    </row>
    <row r="27" spans="1:10" ht="29.25" customHeight="1">
      <c r="A27" s="306" t="s">
        <v>182</v>
      </c>
      <c r="B27" s="307"/>
      <c r="C27" s="307"/>
      <c r="D27" s="307"/>
      <c r="E27" s="74">
        <f>SUM(E9:E26)</f>
        <v>2120376.06</v>
      </c>
      <c r="F27" s="74">
        <f>SUM(F9:F26)</f>
        <v>545467.696</v>
      </c>
      <c r="G27" s="74">
        <f>SUM(G9:G26)</f>
        <v>1197142.864</v>
      </c>
      <c r="H27" s="74">
        <f>SUM(H9:H26)</f>
        <v>377765.5</v>
      </c>
      <c r="I27" s="74">
        <f>SUM(I9:I26)</f>
        <v>0</v>
      </c>
      <c r="J27" s="55"/>
    </row>
    <row r="34" ht="15">
      <c r="F34" s="60"/>
    </row>
  </sheetData>
  <sheetProtection/>
  <mergeCells count="23">
    <mergeCell ref="F4:J4"/>
    <mergeCell ref="K4:K5"/>
    <mergeCell ref="A6:P6"/>
    <mergeCell ref="A27:D27"/>
    <mergeCell ref="A1:P1"/>
    <mergeCell ref="A2:P2"/>
    <mergeCell ref="A3:P3"/>
    <mergeCell ref="N4:N5"/>
    <mergeCell ref="A15:P15"/>
    <mergeCell ref="A21:A24"/>
    <mergeCell ref="B21:B24"/>
    <mergeCell ref="C4:C5"/>
    <mergeCell ref="D4:D5"/>
    <mergeCell ref="A16:A20"/>
    <mergeCell ref="B16:B20"/>
    <mergeCell ref="A8:P8"/>
    <mergeCell ref="A12:P12"/>
    <mergeCell ref="A4:A5"/>
    <mergeCell ref="B4:B5"/>
    <mergeCell ref="L4:M4"/>
    <mergeCell ref="E4:E5"/>
    <mergeCell ref="A7:O7"/>
    <mergeCell ref="O4:P4"/>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zoomScale="85" zoomScaleNormal="85" workbookViewId="0" topLeftCell="H55">
      <selection activeCell="M37" sqref="M37"/>
    </sheetView>
  </sheetViews>
  <sheetFormatPr defaultColWidth="9.140625" defaultRowHeight="15"/>
  <cols>
    <col min="1" max="1" width="19.8515625" style="92" customWidth="1"/>
    <col min="2" max="2" width="69.28125" style="92" customWidth="1"/>
    <col min="3" max="3" width="45.8515625" style="92" customWidth="1"/>
    <col min="4" max="4" width="16.7109375" style="99" customWidth="1"/>
    <col min="5" max="5" width="16.00390625" style="92" customWidth="1"/>
    <col min="6" max="6" width="15.28125" style="92" customWidth="1"/>
    <col min="7" max="7" width="14.57421875" style="92" customWidth="1"/>
    <col min="8" max="8" width="15.00390625" style="92" customWidth="1"/>
    <col min="9" max="9" width="12.57421875" style="92" customWidth="1"/>
    <col min="10" max="10" width="15.28125" style="92" customWidth="1"/>
    <col min="11" max="11" width="44.57421875" style="92" customWidth="1"/>
    <col min="12" max="13" width="12.00390625" style="92" customWidth="1"/>
    <col min="14" max="14" width="35.00390625" style="92" customWidth="1"/>
    <col min="15" max="15" width="22.28125" style="1" customWidth="1"/>
    <col min="16" max="16" width="26.28125" style="1" customWidth="1"/>
    <col min="17" max="16384" width="9.140625" style="92" customWidth="1"/>
  </cols>
  <sheetData>
    <row r="2" spans="1:16" ht="18.75">
      <c r="A2" s="98" t="s">
        <v>875</v>
      </c>
      <c r="O2" s="92"/>
      <c r="P2" s="92"/>
    </row>
    <row r="3" spans="15:16" ht="15">
      <c r="O3" s="92"/>
      <c r="P3" s="92"/>
    </row>
    <row r="4" spans="1:16" s="1" customFormat="1" ht="33" customHeight="1">
      <c r="A4" s="232" t="s">
        <v>823</v>
      </c>
      <c r="B4" s="234" t="s">
        <v>138</v>
      </c>
      <c r="C4" s="234" t="s">
        <v>1001</v>
      </c>
      <c r="D4" s="247" t="s">
        <v>654</v>
      </c>
      <c r="E4" s="232" t="s">
        <v>1</v>
      </c>
      <c r="F4" s="228" t="s">
        <v>177</v>
      </c>
      <c r="G4" s="230"/>
      <c r="H4" s="230"/>
      <c r="I4" s="230"/>
      <c r="J4" s="315"/>
      <c r="K4" s="232" t="s">
        <v>179</v>
      </c>
      <c r="L4" s="232" t="s">
        <v>180</v>
      </c>
      <c r="M4" s="242"/>
      <c r="N4" s="266" t="s">
        <v>233</v>
      </c>
      <c r="O4" s="311" t="s">
        <v>589</v>
      </c>
      <c r="P4" s="312"/>
    </row>
    <row r="5" spans="1:16" s="3" customFormat="1" ht="51.75" customHeight="1">
      <c r="A5" s="234"/>
      <c r="B5" s="316"/>
      <c r="C5" s="314"/>
      <c r="D5" s="316"/>
      <c r="E5" s="234"/>
      <c r="F5" s="93" t="s">
        <v>2</v>
      </c>
      <c r="G5" s="93" t="s">
        <v>17</v>
      </c>
      <c r="H5" s="93" t="s">
        <v>21</v>
      </c>
      <c r="I5" s="93" t="s">
        <v>3</v>
      </c>
      <c r="J5" s="93" t="s">
        <v>178</v>
      </c>
      <c r="K5" s="234"/>
      <c r="L5" s="94" t="s">
        <v>18</v>
      </c>
      <c r="M5" s="94" t="s">
        <v>19</v>
      </c>
      <c r="N5" s="313"/>
      <c r="O5" s="96" t="s">
        <v>20</v>
      </c>
      <c r="P5" s="96" t="s">
        <v>796</v>
      </c>
    </row>
    <row r="6" spans="1:16" ht="93.75" customHeight="1">
      <c r="A6" s="72" t="s">
        <v>881</v>
      </c>
      <c r="B6" s="72" t="s">
        <v>845</v>
      </c>
      <c r="C6" s="72" t="s">
        <v>820</v>
      </c>
      <c r="D6" s="40" t="s">
        <v>897</v>
      </c>
      <c r="E6" s="65">
        <v>162000</v>
      </c>
      <c r="F6" s="40"/>
      <c r="G6" s="35">
        <v>0.85</v>
      </c>
      <c r="H6" s="35">
        <v>0.15</v>
      </c>
      <c r="I6" s="40"/>
      <c r="J6" s="40" t="s">
        <v>821</v>
      </c>
      <c r="K6" s="41" t="s">
        <v>822</v>
      </c>
      <c r="L6" s="100">
        <v>2017</v>
      </c>
      <c r="M6" s="100">
        <v>2023</v>
      </c>
      <c r="N6" s="40" t="s">
        <v>904</v>
      </c>
      <c r="O6" s="101"/>
      <c r="P6" s="101"/>
    </row>
    <row r="7" spans="1:16" ht="198" customHeight="1">
      <c r="A7" s="180" t="s">
        <v>901</v>
      </c>
      <c r="B7" s="180" t="s">
        <v>846</v>
      </c>
      <c r="C7" s="72" t="s">
        <v>877</v>
      </c>
      <c r="D7" s="40" t="s">
        <v>897</v>
      </c>
      <c r="E7" s="65">
        <v>4874.76</v>
      </c>
      <c r="F7" s="40"/>
      <c r="G7" s="35">
        <v>0.85</v>
      </c>
      <c r="H7" s="35">
        <v>0.15</v>
      </c>
      <c r="I7" s="40"/>
      <c r="J7" s="40" t="s">
        <v>824</v>
      </c>
      <c r="K7" s="41" t="s">
        <v>825</v>
      </c>
      <c r="L7" s="100">
        <v>2016</v>
      </c>
      <c r="M7" s="100">
        <v>2023</v>
      </c>
      <c r="N7" s="40" t="s">
        <v>826</v>
      </c>
      <c r="O7" s="95"/>
      <c r="P7" s="95"/>
    </row>
    <row r="8" spans="1:16" ht="45.75" customHeight="1">
      <c r="A8" s="188"/>
      <c r="B8" s="188"/>
      <c r="C8" s="72" t="s">
        <v>892</v>
      </c>
      <c r="D8" s="40" t="s">
        <v>898</v>
      </c>
      <c r="E8" s="65">
        <v>1362</v>
      </c>
      <c r="F8" s="40"/>
      <c r="G8" s="65">
        <v>1362</v>
      </c>
      <c r="H8" s="35"/>
      <c r="I8" s="40"/>
      <c r="J8" s="40" t="s">
        <v>824</v>
      </c>
      <c r="K8" s="41" t="s">
        <v>907</v>
      </c>
      <c r="L8" s="100">
        <v>2020</v>
      </c>
      <c r="M8" s="100">
        <v>2026</v>
      </c>
      <c r="N8" s="40" t="s">
        <v>893</v>
      </c>
      <c r="O8" s="95"/>
      <c r="P8" s="95"/>
    </row>
    <row r="9" spans="1:16" ht="153.75" customHeight="1">
      <c r="A9" s="180" t="s">
        <v>827</v>
      </c>
      <c r="B9" s="180" t="s">
        <v>847</v>
      </c>
      <c r="C9" s="72" t="s">
        <v>909</v>
      </c>
      <c r="D9" s="40" t="s">
        <v>897</v>
      </c>
      <c r="E9" s="40" t="s">
        <v>894</v>
      </c>
      <c r="F9" s="40"/>
      <c r="G9" s="35">
        <v>0.85</v>
      </c>
      <c r="H9" s="35">
        <v>0.15</v>
      </c>
      <c r="I9" s="40"/>
      <c r="J9" s="40" t="s">
        <v>821</v>
      </c>
      <c r="K9" s="41" t="s">
        <v>908</v>
      </c>
      <c r="L9" s="100">
        <v>2017</v>
      </c>
      <c r="M9" s="100">
        <v>2023</v>
      </c>
      <c r="N9" s="40" t="s">
        <v>905</v>
      </c>
      <c r="O9" s="95"/>
      <c r="P9" s="97"/>
    </row>
    <row r="10" spans="1:16" ht="50.25" customHeight="1">
      <c r="A10" s="188"/>
      <c r="B10" s="188"/>
      <c r="C10" s="72" t="s">
        <v>895</v>
      </c>
      <c r="D10" s="40" t="s">
        <v>899</v>
      </c>
      <c r="E10" s="65">
        <v>46658</v>
      </c>
      <c r="F10" s="40"/>
      <c r="G10" s="65">
        <v>46658</v>
      </c>
      <c r="H10" s="35"/>
      <c r="I10" s="40"/>
      <c r="J10" s="40" t="s">
        <v>821</v>
      </c>
      <c r="K10" s="41" t="s">
        <v>896</v>
      </c>
      <c r="L10" s="100">
        <v>2020</v>
      </c>
      <c r="M10" s="100">
        <v>2026</v>
      </c>
      <c r="N10" s="40" t="s">
        <v>893</v>
      </c>
      <c r="O10" s="95"/>
      <c r="P10" s="97"/>
    </row>
    <row r="11" spans="1:16" ht="244.5" customHeight="1">
      <c r="A11" s="72" t="s">
        <v>828</v>
      </c>
      <c r="B11" s="72" t="s">
        <v>848</v>
      </c>
      <c r="C11" s="72" t="s">
        <v>829</v>
      </c>
      <c r="D11" s="40" t="s">
        <v>897</v>
      </c>
      <c r="E11" s="65">
        <v>162000</v>
      </c>
      <c r="F11" s="40"/>
      <c r="G11" s="35">
        <v>0.85</v>
      </c>
      <c r="H11" s="35">
        <v>0.15</v>
      </c>
      <c r="I11" s="40"/>
      <c r="J11" s="40" t="s">
        <v>821</v>
      </c>
      <c r="K11" s="41" t="s">
        <v>819</v>
      </c>
      <c r="L11" s="100">
        <v>2018</v>
      </c>
      <c r="M11" s="100">
        <v>2022</v>
      </c>
      <c r="N11" s="40" t="s">
        <v>906</v>
      </c>
      <c r="O11" s="95"/>
      <c r="P11" s="95"/>
    </row>
    <row r="12" spans="1:16" ht="168.75" customHeight="1">
      <c r="A12" s="319" t="s">
        <v>830</v>
      </c>
      <c r="B12" s="324" t="s">
        <v>874</v>
      </c>
      <c r="C12" s="36" t="s">
        <v>903</v>
      </c>
      <c r="D12" s="26" t="s">
        <v>813</v>
      </c>
      <c r="E12" s="32">
        <v>2439092.42</v>
      </c>
      <c r="F12" s="32">
        <v>205293.46</v>
      </c>
      <c r="G12" s="32">
        <v>1788997.4</v>
      </c>
      <c r="H12" s="32">
        <v>356818.65</v>
      </c>
      <c r="I12" s="32">
        <v>87982.91</v>
      </c>
      <c r="J12" s="26" t="s">
        <v>742</v>
      </c>
      <c r="K12" s="34" t="s">
        <v>832</v>
      </c>
      <c r="L12" s="132">
        <v>2019</v>
      </c>
      <c r="M12" s="132">
        <v>2023</v>
      </c>
      <c r="N12" s="26" t="s">
        <v>856</v>
      </c>
      <c r="O12" s="24"/>
      <c r="P12" s="14"/>
    </row>
    <row r="13" spans="1:16" ht="137.25" customHeight="1">
      <c r="A13" s="322"/>
      <c r="B13" s="322"/>
      <c r="C13" s="36" t="s">
        <v>902</v>
      </c>
      <c r="D13" s="26" t="s">
        <v>878</v>
      </c>
      <c r="E13" s="32">
        <v>252147.24</v>
      </c>
      <c r="F13" s="32">
        <v>22533.62</v>
      </c>
      <c r="G13" s="32">
        <v>192229.59</v>
      </c>
      <c r="H13" s="32">
        <v>27726.76</v>
      </c>
      <c r="I13" s="32">
        <v>9657.27</v>
      </c>
      <c r="J13" s="26" t="s">
        <v>742</v>
      </c>
      <c r="K13" s="34" t="s">
        <v>831</v>
      </c>
      <c r="L13" s="132">
        <v>2019</v>
      </c>
      <c r="M13" s="132">
        <v>2023</v>
      </c>
      <c r="N13" s="26" t="s">
        <v>856</v>
      </c>
      <c r="O13" s="24"/>
      <c r="P13" s="14"/>
    </row>
    <row r="14" spans="1:16" ht="304.5" customHeight="1">
      <c r="A14" s="322"/>
      <c r="B14" s="322"/>
      <c r="C14" s="36" t="s">
        <v>910</v>
      </c>
      <c r="D14" s="26" t="s">
        <v>136</v>
      </c>
      <c r="E14" s="32">
        <v>1008588.95</v>
      </c>
      <c r="F14" s="32">
        <v>90134.49</v>
      </c>
      <c r="G14" s="32">
        <v>768918.34</v>
      </c>
      <c r="H14" s="32">
        <v>110907.05</v>
      </c>
      <c r="I14" s="32">
        <v>38629.07</v>
      </c>
      <c r="J14" s="26" t="s">
        <v>742</v>
      </c>
      <c r="K14" s="34" t="s">
        <v>833</v>
      </c>
      <c r="L14" s="132">
        <v>2019</v>
      </c>
      <c r="M14" s="132">
        <v>2023</v>
      </c>
      <c r="N14" s="26" t="s">
        <v>880</v>
      </c>
      <c r="O14" s="24"/>
      <c r="P14" s="14"/>
    </row>
    <row r="15" spans="1:16" ht="153" customHeight="1">
      <c r="A15" s="322"/>
      <c r="B15" s="322"/>
      <c r="C15" s="36" t="s">
        <v>834</v>
      </c>
      <c r="D15" s="26" t="s">
        <v>879</v>
      </c>
      <c r="E15" s="32">
        <v>268957.05</v>
      </c>
      <c r="F15" s="32">
        <v>24035.86</v>
      </c>
      <c r="G15" s="32">
        <v>205044.89</v>
      </c>
      <c r="H15" s="32">
        <v>29575.21</v>
      </c>
      <c r="I15" s="32">
        <v>10301.08</v>
      </c>
      <c r="J15" s="26" t="s">
        <v>742</v>
      </c>
      <c r="K15" s="34" t="s">
        <v>835</v>
      </c>
      <c r="L15" s="132">
        <v>2019</v>
      </c>
      <c r="M15" s="132">
        <v>2023</v>
      </c>
      <c r="N15" s="26" t="s">
        <v>856</v>
      </c>
      <c r="O15" s="95"/>
      <c r="P15" s="95"/>
    </row>
    <row r="16" spans="1:16" ht="108.75" customHeight="1">
      <c r="A16" s="322"/>
      <c r="B16" s="322"/>
      <c r="C16" s="36" t="s">
        <v>882</v>
      </c>
      <c r="D16" s="26" t="s">
        <v>883</v>
      </c>
      <c r="E16" s="32">
        <v>117668.71</v>
      </c>
      <c r="F16" s="32">
        <v>10515.69</v>
      </c>
      <c r="G16" s="32">
        <v>89707.14</v>
      </c>
      <c r="H16" s="32">
        <v>12939.16</v>
      </c>
      <c r="I16" s="32">
        <v>4506.72</v>
      </c>
      <c r="J16" s="26" t="s">
        <v>742</v>
      </c>
      <c r="K16" s="34" t="s">
        <v>836</v>
      </c>
      <c r="L16" s="132">
        <v>2019</v>
      </c>
      <c r="M16" s="132">
        <v>2023</v>
      </c>
      <c r="N16" s="26" t="s">
        <v>856</v>
      </c>
      <c r="O16" s="24"/>
      <c r="P16" s="14"/>
    </row>
    <row r="17" spans="1:16" ht="93" customHeight="1">
      <c r="A17" s="322"/>
      <c r="B17" s="322"/>
      <c r="C17" s="36" t="s">
        <v>884</v>
      </c>
      <c r="D17" s="26" t="s">
        <v>885</v>
      </c>
      <c r="E17" s="32">
        <v>33619.63</v>
      </c>
      <c r="F17" s="32">
        <v>3004.48</v>
      </c>
      <c r="G17" s="32">
        <v>25630.61</v>
      </c>
      <c r="H17" s="32">
        <v>3696.9</v>
      </c>
      <c r="I17" s="32">
        <v>1287.64</v>
      </c>
      <c r="J17" s="26" t="s">
        <v>742</v>
      </c>
      <c r="K17" s="34" t="s">
        <v>837</v>
      </c>
      <c r="L17" s="132">
        <v>2019</v>
      </c>
      <c r="M17" s="132">
        <v>2023</v>
      </c>
      <c r="N17" s="26" t="s">
        <v>856</v>
      </c>
      <c r="O17" s="24"/>
      <c r="P17" s="14"/>
    </row>
    <row r="18" spans="1:16" ht="77.25" customHeight="1">
      <c r="A18" s="322"/>
      <c r="B18" s="322"/>
      <c r="C18" s="36" t="s">
        <v>838</v>
      </c>
      <c r="D18" s="26" t="s">
        <v>900</v>
      </c>
      <c r="E18" s="26">
        <v>337133.62</v>
      </c>
      <c r="F18" s="32">
        <v>35399.03</v>
      </c>
      <c r="G18" s="32">
        <v>286563.58</v>
      </c>
      <c r="H18" s="26"/>
      <c r="I18" s="32">
        <v>15171.01</v>
      </c>
      <c r="J18" s="26" t="s">
        <v>742</v>
      </c>
      <c r="K18" s="34" t="s">
        <v>839</v>
      </c>
      <c r="L18" s="132">
        <v>2019</v>
      </c>
      <c r="M18" s="132">
        <v>2023</v>
      </c>
      <c r="N18" s="26" t="s">
        <v>856</v>
      </c>
      <c r="O18" s="24"/>
      <c r="P18" s="14"/>
    </row>
    <row r="19" spans="1:16" ht="152.25" customHeight="1">
      <c r="A19" s="322"/>
      <c r="B19" s="322"/>
      <c r="C19" s="36" t="s">
        <v>840</v>
      </c>
      <c r="D19" s="26" t="s">
        <v>624</v>
      </c>
      <c r="E19" s="32">
        <v>728626.85</v>
      </c>
      <c r="F19" s="32">
        <v>72724.03</v>
      </c>
      <c r="G19" s="32">
        <v>596801.04</v>
      </c>
      <c r="H19" s="32">
        <v>27934.34</v>
      </c>
      <c r="I19" s="32">
        <v>31167.44</v>
      </c>
      <c r="J19" s="26" t="s">
        <v>742</v>
      </c>
      <c r="K19" s="34" t="s">
        <v>841</v>
      </c>
      <c r="L19" s="132">
        <v>2019</v>
      </c>
      <c r="M19" s="132">
        <v>2023</v>
      </c>
      <c r="N19" s="26" t="s">
        <v>856</v>
      </c>
      <c r="O19" s="24"/>
      <c r="P19" s="14"/>
    </row>
    <row r="20" spans="1:16" ht="48.75" customHeight="1">
      <c r="A20" s="322"/>
      <c r="B20" s="323"/>
      <c r="C20" s="36" t="s">
        <v>843</v>
      </c>
      <c r="D20" s="26" t="s">
        <v>842</v>
      </c>
      <c r="E20" s="32">
        <v>193685.62</v>
      </c>
      <c r="F20" s="32">
        <v>19331.7</v>
      </c>
      <c r="G20" s="32">
        <v>158643.32</v>
      </c>
      <c r="H20" s="32">
        <v>7425.59</v>
      </c>
      <c r="I20" s="32">
        <v>8285.01</v>
      </c>
      <c r="J20" s="26" t="s">
        <v>742</v>
      </c>
      <c r="K20" s="34" t="s">
        <v>844</v>
      </c>
      <c r="L20" s="132">
        <v>2019</v>
      </c>
      <c r="M20" s="132">
        <v>2023</v>
      </c>
      <c r="N20" s="26" t="s">
        <v>856</v>
      </c>
      <c r="O20" s="24"/>
      <c r="P20" s="14"/>
    </row>
    <row r="21" spans="1:16" ht="93.75" customHeight="1">
      <c r="A21" s="322"/>
      <c r="B21" s="319" t="s">
        <v>886</v>
      </c>
      <c r="C21" s="36" t="s">
        <v>849</v>
      </c>
      <c r="D21" s="32" t="s">
        <v>850</v>
      </c>
      <c r="E21" s="32">
        <v>376470.59</v>
      </c>
      <c r="F21" s="32">
        <v>39529.41</v>
      </c>
      <c r="G21" s="32">
        <v>320000</v>
      </c>
      <c r="H21" s="32"/>
      <c r="I21" s="32">
        <v>16941.18</v>
      </c>
      <c r="J21" s="26" t="s">
        <v>742</v>
      </c>
      <c r="K21" s="34" t="s">
        <v>851</v>
      </c>
      <c r="L21" s="132">
        <v>2021</v>
      </c>
      <c r="M21" s="132">
        <v>2023</v>
      </c>
      <c r="N21" s="26" t="s">
        <v>856</v>
      </c>
      <c r="O21" s="24"/>
      <c r="P21" s="14"/>
    </row>
    <row r="22" spans="1:16" ht="49.5" customHeight="1">
      <c r="A22" s="323"/>
      <c r="B22" s="320"/>
      <c r="C22" s="36" t="s">
        <v>852</v>
      </c>
      <c r="D22" s="32" t="s">
        <v>879</v>
      </c>
      <c r="E22" s="32">
        <v>164771.99</v>
      </c>
      <c r="F22" s="32">
        <v>17301.06</v>
      </c>
      <c r="G22" s="32">
        <v>140056.19</v>
      </c>
      <c r="H22" s="32"/>
      <c r="I22" s="32">
        <v>7414.74</v>
      </c>
      <c r="J22" s="26"/>
      <c r="K22" s="34" t="s">
        <v>853</v>
      </c>
      <c r="L22" s="132">
        <v>2021</v>
      </c>
      <c r="M22" s="132">
        <v>2023</v>
      </c>
      <c r="N22" s="26" t="s">
        <v>856</v>
      </c>
      <c r="O22" s="95"/>
      <c r="P22" s="95"/>
    </row>
    <row r="23" spans="1:20" ht="211.5" customHeight="1">
      <c r="A23" s="182" t="s">
        <v>854</v>
      </c>
      <c r="B23" s="7" t="s">
        <v>1087</v>
      </c>
      <c r="C23" s="7" t="s">
        <v>887</v>
      </c>
      <c r="D23" s="133" t="s">
        <v>129</v>
      </c>
      <c r="E23" s="73">
        <v>6445596.91</v>
      </c>
      <c r="F23" s="73">
        <v>853551.89</v>
      </c>
      <c r="G23" s="73">
        <v>5055939.36</v>
      </c>
      <c r="H23" s="73"/>
      <c r="I23" s="73">
        <v>260376.97</v>
      </c>
      <c r="J23" s="18" t="s">
        <v>742</v>
      </c>
      <c r="K23" s="13" t="s">
        <v>855</v>
      </c>
      <c r="L23" s="133">
        <v>2019</v>
      </c>
      <c r="M23" s="133">
        <v>2023</v>
      </c>
      <c r="N23" s="133" t="s">
        <v>856</v>
      </c>
      <c r="O23" s="24"/>
      <c r="P23" s="14"/>
      <c r="Q23" s="123"/>
      <c r="R23" s="123"/>
      <c r="S23" s="123"/>
      <c r="T23" s="123"/>
    </row>
    <row r="24" spans="1:20" ht="153.75" customHeight="1">
      <c r="A24" s="318"/>
      <c r="B24" s="7" t="s">
        <v>1088</v>
      </c>
      <c r="C24" s="7" t="s">
        <v>911</v>
      </c>
      <c r="D24" s="133" t="s">
        <v>129</v>
      </c>
      <c r="E24" s="73">
        <v>394371.48</v>
      </c>
      <c r="F24" s="73">
        <v>23278.95</v>
      </c>
      <c r="G24" s="73">
        <v>188448.64</v>
      </c>
      <c r="H24" s="73"/>
      <c r="I24" s="73">
        <v>9976.69</v>
      </c>
      <c r="J24" s="18" t="s">
        <v>742</v>
      </c>
      <c r="K24" s="13" t="s">
        <v>857</v>
      </c>
      <c r="L24" s="133">
        <v>2021</v>
      </c>
      <c r="M24" s="133">
        <v>2022</v>
      </c>
      <c r="N24" s="133" t="s">
        <v>856</v>
      </c>
      <c r="O24" s="24"/>
      <c r="P24" s="14"/>
      <c r="Q24" s="123"/>
      <c r="R24" s="123"/>
      <c r="S24" s="123"/>
      <c r="T24" s="123"/>
    </row>
    <row r="25" spans="1:20" ht="210.75" customHeight="1">
      <c r="A25" s="134" t="s">
        <v>1058</v>
      </c>
      <c r="B25" s="31" t="s">
        <v>972</v>
      </c>
      <c r="C25" s="7" t="s">
        <v>971</v>
      </c>
      <c r="D25" s="133" t="s">
        <v>129</v>
      </c>
      <c r="E25" s="73">
        <v>983988.03</v>
      </c>
      <c r="F25" s="73">
        <v>448491.65</v>
      </c>
      <c r="G25" s="73">
        <v>508572</v>
      </c>
      <c r="H25" s="73"/>
      <c r="I25" s="73">
        <v>26924.38</v>
      </c>
      <c r="J25" s="18" t="s">
        <v>742</v>
      </c>
      <c r="K25" s="13" t="s">
        <v>946</v>
      </c>
      <c r="L25" s="133">
        <v>2022</v>
      </c>
      <c r="M25" s="133">
        <v>2023</v>
      </c>
      <c r="N25" s="18" t="s">
        <v>947</v>
      </c>
      <c r="O25" s="24"/>
      <c r="P25" s="14"/>
      <c r="Q25" s="123"/>
      <c r="R25" s="123"/>
      <c r="S25" s="123"/>
      <c r="T25" s="123"/>
    </row>
    <row r="26" spans="1:20" ht="45">
      <c r="A26" s="182" t="s">
        <v>858</v>
      </c>
      <c r="B26" s="182" t="s">
        <v>973</v>
      </c>
      <c r="C26" s="7" t="s">
        <v>890</v>
      </c>
      <c r="D26" s="18" t="s">
        <v>889</v>
      </c>
      <c r="E26" s="18">
        <v>440789.41</v>
      </c>
      <c r="F26" s="18">
        <v>46282.89</v>
      </c>
      <c r="G26" s="18">
        <v>374671</v>
      </c>
      <c r="H26" s="18"/>
      <c r="I26" s="73">
        <v>19835.52</v>
      </c>
      <c r="J26" s="18" t="s">
        <v>742</v>
      </c>
      <c r="K26" s="13" t="s">
        <v>859</v>
      </c>
      <c r="L26" s="133">
        <v>2018</v>
      </c>
      <c r="M26" s="133">
        <v>2023</v>
      </c>
      <c r="N26" s="133" t="s">
        <v>470</v>
      </c>
      <c r="O26" s="14"/>
      <c r="P26" s="14"/>
      <c r="Q26" s="123"/>
      <c r="R26" s="123"/>
      <c r="S26" s="123"/>
      <c r="T26" s="123"/>
    </row>
    <row r="27" spans="1:20" ht="154.5" customHeight="1">
      <c r="A27" s="317"/>
      <c r="B27" s="321"/>
      <c r="C27" s="7" t="s">
        <v>888</v>
      </c>
      <c r="D27" s="18" t="s">
        <v>860</v>
      </c>
      <c r="E27" s="73">
        <v>407058.83</v>
      </c>
      <c r="F27" s="73">
        <v>42741.18</v>
      </c>
      <c r="G27" s="73">
        <v>346000</v>
      </c>
      <c r="H27" s="73"/>
      <c r="I27" s="73">
        <v>18317.65</v>
      </c>
      <c r="J27" s="18" t="s">
        <v>742</v>
      </c>
      <c r="K27" s="13" t="s">
        <v>861</v>
      </c>
      <c r="L27" s="133">
        <v>2018</v>
      </c>
      <c r="M27" s="133">
        <v>2023</v>
      </c>
      <c r="N27" s="133" t="s">
        <v>470</v>
      </c>
      <c r="O27" s="14"/>
      <c r="P27" s="14"/>
      <c r="Q27" s="123"/>
      <c r="R27" s="123"/>
      <c r="S27" s="123"/>
      <c r="T27" s="123"/>
    </row>
    <row r="28" spans="1:20" ht="137.25" customHeight="1">
      <c r="A28" s="318"/>
      <c r="B28" s="7" t="s">
        <v>1089</v>
      </c>
      <c r="C28" s="7" t="s">
        <v>912</v>
      </c>
      <c r="D28" s="133" t="s">
        <v>129</v>
      </c>
      <c r="E28" s="73">
        <v>77430.29</v>
      </c>
      <c r="F28" s="73">
        <v>8130.18</v>
      </c>
      <c r="G28" s="73">
        <v>65815.75</v>
      </c>
      <c r="H28" s="73"/>
      <c r="I28" s="73" t="s">
        <v>862</v>
      </c>
      <c r="J28" s="18" t="s">
        <v>742</v>
      </c>
      <c r="K28" s="13" t="s">
        <v>863</v>
      </c>
      <c r="L28" s="133">
        <v>2020</v>
      </c>
      <c r="M28" s="133">
        <v>2023</v>
      </c>
      <c r="N28" s="133" t="s">
        <v>470</v>
      </c>
      <c r="O28" s="14"/>
      <c r="P28" s="14"/>
      <c r="Q28" s="123"/>
      <c r="R28" s="123"/>
      <c r="S28" s="123"/>
      <c r="T28" s="123"/>
    </row>
    <row r="29" spans="1:20" ht="228" customHeight="1">
      <c r="A29" s="7" t="s">
        <v>864</v>
      </c>
      <c r="B29" s="7" t="s">
        <v>1090</v>
      </c>
      <c r="C29" s="7" t="s">
        <v>913</v>
      </c>
      <c r="D29" s="18" t="s">
        <v>876</v>
      </c>
      <c r="E29" s="73">
        <v>80571.3</v>
      </c>
      <c r="F29" s="113">
        <v>0.85</v>
      </c>
      <c r="G29" s="18"/>
      <c r="H29" s="18"/>
      <c r="I29" s="113">
        <v>0.15</v>
      </c>
      <c r="J29" s="18" t="s">
        <v>868</v>
      </c>
      <c r="K29" s="13" t="s">
        <v>865</v>
      </c>
      <c r="L29" s="133">
        <v>2016</v>
      </c>
      <c r="M29" s="133">
        <v>2023</v>
      </c>
      <c r="N29" s="18" t="s">
        <v>866</v>
      </c>
      <c r="O29" s="14"/>
      <c r="P29" s="14"/>
      <c r="Q29" s="123"/>
      <c r="R29" s="123"/>
      <c r="S29" s="123"/>
      <c r="T29" s="123"/>
    </row>
    <row r="30" spans="1:20" ht="228" customHeight="1">
      <c r="A30" s="7" t="s">
        <v>1062</v>
      </c>
      <c r="B30" s="7" t="s">
        <v>1091</v>
      </c>
      <c r="C30" s="7" t="s">
        <v>913</v>
      </c>
      <c r="D30" s="18" t="s">
        <v>876</v>
      </c>
      <c r="E30" s="73">
        <v>693307.76</v>
      </c>
      <c r="F30" s="73">
        <v>159223.67</v>
      </c>
      <c r="G30" s="73">
        <v>507230.72</v>
      </c>
      <c r="H30" s="73">
        <v>26853.37</v>
      </c>
      <c r="I30" s="73"/>
      <c r="J30" s="18" t="s">
        <v>1059</v>
      </c>
      <c r="K30" s="13" t="s">
        <v>1061</v>
      </c>
      <c r="L30" s="133">
        <v>2019</v>
      </c>
      <c r="M30" s="133">
        <v>2022</v>
      </c>
      <c r="N30" s="18" t="s">
        <v>1060</v>
      </c>
      <c r="O30" s="14"/>
      <c r="P30" s="14"/>
      <c r="Q30" s="123"/>
      <c r="R30" s="123"/>
      <c r="S30" s="123"/>
      <c r="T30" s="123"/>
    </row>
    <row r="31" spans="1:20" ht="108.75" customHeight="1">
      <c r="A31" s="182" t="s">
        <v>867</v>
      </c>
      <c r="B31" s="7" t="s">
        <v>1092</v>
      </c>
      <c r="C31" s="7" t="s">
        <v>1050</v>
      </c>
      <c r="D31" s="18" t="s">
        <v>897</v>
      </c>
      <c r="E31" s="8">
        <v>273403</v>
      </c>
      <c r="F31" s="18"/>
      <c r="G31" s="73">
        <v>232392.55</v>
      </c>
      <c r="H31" s="18"/>
      <c r="I31" s="73">
        <v>41010.45</v>
      </c>
      <c r="J31" s="18" t="s">
        <v>869</v>
      </c>
      <c r="K31" s="13" t="s">
        <v>1049</v>
      </c>
      <c r="L31" s="18">
        <v>2017</v>
      </c>
      <c r="M31" s="18">
        <v>2023</v>
      </c>
      <c r="N31" s="133" t="s">
        <v>470</v>
      </c>
      <c r="O31" s="14"/>
      <c r="P31" s="14"/>
      <c r="Q31" s="123"/>
      <c r="R31" s="123"/>
      <c r="S31" s="123"/>
      <c r="T31" s="123"/>
    </row>
    <row r="32" spans="1:20" ht="108.75" customHeight="1">
      <c r="A32" s="317"/>
      <c r="B32" s="7" t="s">
        <v>1093</v>
      </c>
      <c r="C32" s="7" t="s">
        <v>1045</v>
      </c>
      <c r="D32" s="18" t="s">
        <v>900</v>
      </c>
      <c r="E32" s="8">
        <v>25381</v>
      </c>
      <c r="F32" s="18"/>
      <c r="G32" s="73">
        <v>21573.85</v>
      </c>
      <c r="H32" s="18"/>
      <c r="I32" s="73">
        <v>3807.15</v>
      </c>
      <c r="J32" s="18" t="s">
        <v>869</v>
      </c>
      <c r="K32" s="13" t="s">
        <v>1044</v>
      </c>
      <c r="L32" s="18">
        <v>2017</v>
      </c>
      <c r="M32" s="18">
        <v>2023</v>
      </c>
      <c r="N32" s="133" t="s">
        <v>470</v>
      </c>
      <c r="O32" s="14"/>
      <c r="P32" s="14"/>
      <c r="Q32" s="123"/>
      <c r="R32" s="123"/>
      <c r="S32" s="123"/>
      <c r="T32" s="123"/>
    </row>
    <row r="33" spans="1:20" ht="108.75" customHeight="1">
      <c r="A33" s="317"/>
      <c r="B33" s="7" t="s">
        <v>1094</v>
      </c>
      <c r="C33" s="7" t="s">
        <v>1052</v>
      </c>
      <c r="D33" s="18" t="s">
        <v>898</v>
      </c>
      <c r="E33" s="8">
        <v>51556</v>
      </c>
      <c r="F33" s="18"/>
      <c r="G33" s="73">
        <v>43822.6</v>
      </c>
      <c r="H33" s="18"/>
      <c r="I33" s="73">
        <v>7733.4</v>
      </c>
      <c r="J33" s="18" t="s">
        <v>869</v>
      </c>
      <c r="K33" s="13" t="s">
        <v>1053</v>
      </c>
      <c r="L33" s="18">
        <v>2017</v>
      </c>
      <c r="M33" s="18">
        <v>2023</v>
      </c>
      <c r="N33" s="133" t="s">
        <v>470</v>
      </c>
      <c r="O33" s="14"/>
      <c r="P33" s="14"/>
      <c r="Q33" s="123"/>
      <c r="R33" s="123"/>
      <c r="S33" s="123"/>
      <c r="T33" s="123"/>
    </row>
    <row r="34" spans="1:20" ht="108.75" customHeight="1">
      <c r="A34" s="318"/>
      <c r="B34" s="7" t="s">
        <v>1095</v>
      </c>
      <c r="C34" s="7" t="s">
        <v>1051</v>
      </c>
      <c r="D34" s="18" t="s">
        <v>1040</v>
      </c>
      <c r="E34" s="8">
        <v>111047</v>
      </c>
      <c r="F34" s="18"/>
      <c r="G34" s="73">
        <v>94389.95</v>
      </c>
      <c r="H34" s="18"/>
      <c r="I34" s="18">
        <v>16657.05</v>
      </c>
      <c r="J34" s="18" t="s">
        <v>869</v>
      </c>
      <c r="K34" s="13" t="s">
        <v>1043</v>
      </c>
      <c r="L34" s="18">
        <v>2017</v>
      </c>
      <c r="M34" s="18">
        <v>2023</v>
      </c>
      <c r="N34" s="133" t="s">
        <v>470</v>
      </c>
      <c r="O34" s="14"/>
      <c r="P34" s="14"/>
      <c r="Q34" s="123"/>
      <c r="R34" s="123"/>
      <c r="S34" s="123"/>
      <c r="T34" s="123"/>
    </row>
    <row r="35" spans="1:20" ht="198.75" customHeight="1">
      <c r="A35" s="7" t="s">
        <v>932</v>
      </c>
      <c r="B35" s="135" t="s">
        <v>1096</v>
      </c>
      <c r="C35" s="7" t="s">
        <v>1047</v>
      </c>
      <c r="D35" s="18" t="s">
        <v>129</v>
      </c>
      <c r="E35" s="136">
        <v>377423.6</v>
      </c>
      <c r="F35" s="73">
        <v>193406.33</v>
      </c>
      <c r="G35" s="73">
        <v>174765</v>
      </c>
      <c r="H35" s="73">
        <v>9252.27</v>
      </c>
      <c r="I35" s="73"/>
      <c r="J35" s="18" t="s">
        <v>742</v>
      </c>
      <c r="K35" s="13" t="s">
        <v>1067</v>
      </c>
      <c r="L35" s="133">
        <v>2021</v>
      </c>
      <c r="M35" s="133">
        <v>2021</v>
      </c>
      <c r="N35" s="133" t="s">
        <v>470</v>
      </c>
      <c r="O35" s="14"/>
      <c r="P35" s="14"/>
      <c r="Q35" s="123"/>
      <c r="R35" s="123"/>
      <c r="S35" s="123"/>
      <c r="T35" s="123"/>
    </row>
    <row r="36" spans="1:20" ht="198" customHeight="1">
      <c r="A36" s="7" t="s">
        <v>932</v>
      </c>
      <c r="B36" s="135" t="s">
        <v>1097</v>
      </c>
      <c r="C36" s="7" t="s">
        <v>1046</v>
      </c>
      <c r="D36" s="18" t="s">
        <v>129</v>
      </c>
      <c r="E36" s="136">
        <v>697774.35</v>
      </c>
      <c r="F36" s="73">
        <v>412183.01</v>
      </c>
      <c r="G36" s="73">
        <v>271232</v>
      </c>
      <c r="H36" s="73">
        <v>14359.34</v>
      </c>
      <c r="I36" s="73"/>
      <c r="J36" s="18" t="s">
        <v>1032</v>
      </c>
      <c r="K36" s="13" t="s">
        <v>1057</v>
      </c>
      <c r="L36" s="133">
        <v>2022</v>
      </c>
      <c r="M36" s="133">
        <v>2024</v>
      </c>
      <c r="N36" s="133" t="s">
        <v>470</v>
      </c>
      <c r="O36" s="14"/>
      <c r="P36" s="14"/>
      <c r="Q36" s="123"/>
      <c r="R36" s="123"/>
      <c r="S36" s="123"/>
      <c r="T36" s="123"/>
    </row>
    <row r="37" spans="1:20" ht="195.75" customHeight="1">
      <c r="A37" s="7" t="s">
        <v>932</v>
      </c>
      <c r="B37" s="135" t="s">
        <v>933</v>
      </c>
      <c r="C37" s="7" t="s">
        <v>1054</v>
      </c>
      <c r="D37" s="18" t="s">
        <v>135</v>
      </c>
      <c r="E37" s="136">
        <v>623208.29</v>
      </c>
      <c r="F37" s="73">
        <v>323120.05</v>
      </c>
      <c r="G37" s="73">
        <v>285000</v>
      </c>
      <c r="H37" s="73">
        <v>15088.24</v>
      </c>
      <c r="I37" s="73"/>
      <c r="J37" s="18" t="s">
        <v>1059</v>
      </c>
      <c r="K37" s="13" t="s">
        <v>1098</v>
      </c>
      <c r="L37" s="133">
        <v>2022</v>
      </c>
      <c r="M37" s="133">
        <v>2024</v>
      </c>
      <c r="N37" s="133" t="s">
        <v>470</v>
      </c>
      <c r="O37" s="14"/>
      <c r="P37" s="14"/>
      <c r="Q37" s="123"/>
      <c r="R37" s="123"/>
      <c r="S37" s="123"/>
      <c r="T37" s="123"/>
    </row>
    <row r="38" spans="1:20" ht="195.75" customHeight="1">
      <c r="A38" s="7" t="s">
        <v>932</v>
      </c>
      <c r="B38" s="135" t="s">
        <v>934</v>
      </c>
      <c r="C38" s="7" t="s">
        <v>1041</v>
      </c>
      <c r="D38" s="18" t="s">
        <v>662</v>
      </c>
      <c r="E38" s="136">
        <v>315423.02</v>
      </c>
      <c r="F38" s="73">
        <v>154878.97</v>
      </c>
      <c r="G38" s="73">
        <v>152472</v>
      </c>
      <c r="H38" s="73">
        <v>8072.05</v>
      </c>
      <c r="I38" s="73"/>
      <c r="J38" s="18" t="s">
        <v>1059</v>
      </c>
      <c r="K38" s="13" t="s">
        <v>935</v>
      </c>
      <c r="L38" s="133">
        <v>2022</v>
      </c>
      <c r="M38" s="133">
        <v>2023</v>
      </c>
      <c r="N38" s="133" t="s">
        <v>470</v>
      </c>
      <c r="O38" s="14"/>
      <c r="P38" s="14"/>
      <c r="Q38" s="123"/>
      <c r="R38" s="123"/>
      <c r="S38" s="123"/>
      <c r="T38" s="123"/>
    </row>
    <row r="39" spans="1:20" ht="197.25" customHeight="1">
      <c r="A39" s="7" t="s">
        <v>932</v>
      </c>
      <c r="B39" s="135" t="s">
        <v>717</v>
      </c>
      <c r="C39" s="7" t="s">
        <v>1042</v>
      </c>
      <c r="D39" s="18" t="s">
        <v>625</v>
      </c>
      <c r="E39" s="136">
        <v>720422.55</v>
      </c>
      <c r="F39" s="73">
        <v>38566.9</v>
      </c>
      <c r="G39" s="73">
        <v>226048.07</v>
      </c>
      <c r="H39" s="73">
        <v>11956.57</v>
      </c>
      <c r="I39" s="73">
        <v>443851.01</v>
      </c>
      <c r="J39" s="18" t="s">
        <v>1158</v>
      </c>
      <c r="K39" s="13" t="s">
        <v>1147</v>
      </c>
      <c r="L39" s="133">
        <v>2022</v>
      </c>
      <c r="M39" s="133">
        <v>2024</v>
      </c>
      <c r="N39" s="133" t="s">
        <v>470</v>
      </c>
      <c r="O39" s="14"/>
      <c r="P39" s="4" t="s">
        <v>1159</v>
      </c>
      <c r="Q39" s="123"/>
      <c r="R39" s="123"/>
      <c r="S39" s="123"/>
      <c r="T39" s="123"/>
    </row>
    <row r="40" spans="1:20" ht="209.25" customHeight="1">
      <c r="A40" s="7" t="s">
        <v>870</v>
      </c>
      <c r="B40" s="7" t="s">
        <v>974</v>
      </c>
      <c r="C40" s="7" t="s">
        <v>873</v>
      </c>
      <c r="D40" s="18" t="s">
        <v>897</v>
      </c>
      <c r="E40" s="113">
        <v>0.85</v>
      </c>
      <c r="F40" s="18"/>
      <c r="G40" s="18"/>
      <c r="H40" s="18"/>
      <c r="I40" s="113">
        <v>0.15</v>
      </c>
      <c r="J40" s="18" t="s">
        <v>871</v>
      </c>
      <c r="K40" s="13" t="s">
        <v>891</v>
      </c>
      <c r="L40" s="133">
        <v>2020</v>
      </c>
      <c r="M40" s="133">
        <v>2023</v>
      </c>
      <c r="N40" s="18" t="s">
        <v>872</v>
      </c>
      <c r="O40" s="14"/>
      <c r="P40" s="14"/>
      <c r="Q40" s="123"/>
      <c r="R40" s="123"/>
      <c r="S40" s="123"/>
      <c r="T40" s="123"/>
    </row>
    <row r="41" spans="1:20" ht="228.75" customHeight="1">
      <c r="A41" s="7" t="s">
        <v>949</v>
      </c>
      <c r="B41" s="7" t="s">
        <v>975</v>
      </c>
      <c r="C41" s="7" t="s">
        <v>1048</v>
      </c>
      <c r="D41" s="18" t="s">
        <v>929</v>
      </c>
      <c r="E41" s="73">
        <v>1065262.52</v>
      </c>
      <c r="F41" s="73">
        <v>287620.88</v>
      </c>
      <c r="G41" s="73">
        <v>777641.64</v>
      </c>
      <c r="H41" s="73"/>
      <c r="I41" s="73"/>
      <c r="J41" s="18" t="s">
        <v>871</v>
      </c>
      <c r="K41" s="13" t="s">
        <v>1000</v>
      </c>
      <c r="L41" s="133">
        <v>2022</v>
      </c>
      <c r="M41" s="133">
        <v>2023</v>
      </c>
      <c r="N41" s="18" t="s">
        <v>948</v>
      </c>
      <c r="O41" s="14"/>
      <c r="P41" s="14"/>
      <c r="Q41" s="123"/>
      <c r="R41" s="123"/>
      <c r="S41" s="123"/>
      <c r="T41" s="123"/>
    </row>
  </sheetData>
  <sheetProtection/>
  <mergeCells count="21">
    <mergeCell ref="A31:A34"/>
    <mergeCell ref="B21:B22"/>
    <mergeCell ref="A23:A24"/>
    <mergeCell ref="B26:B27"/>
    <mergeCell ref="A26:A28"/>
    <mergeCell ref="A12:A22"/>
    <mergeCell ref="B12:B20"/>
    <mergeCell ref="B9:B10"/>
    <mergeCell ref="F4:J4"/>
    <mergeCell ref="E4:E5"/>
    <mergeCell ref="A7:A8"/>
    <mergeCell ref="A9:A10"/>
    <mergeCell ref="A4:A5"/>
    <mergeCell ref="D4:D5"/>
    <mergeCell ref="B4:B5"/>
    <mergeCell ref="O4:P4"/>
    <mergeCell ref="N4:N5"/>
    <mergeCell ref="C4:C5"/>
    <mergeCell ref="K4:K5"/>
    <mergeCell ref="L4:M4"/>
    <mergeCell ref="B7:B8"/>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Balvi Novads</cp:lastModifiedBy>
  <cp:lastPrinted>2023-07-26T05:59:58Z</cp:lastPrinted>
  <dcterms:created xsi:type="dcterms:W3CDTF">2016-12-14T08:34:32Z</dcterms:created>
  <dcterms:modified xsi:type="dcterms:W3CDTF">2024-04-03T14:36:01Z</dcterms:modified>
  <cp:category/>
  <cp:version/>
  <cp:contentType/>
  <cp:contentStatus/>
</cp:coreProperties>
</file>